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2admin15\Desktop\"/>
    </mc:Choice>
  </mc:AlternateContent>
  <bookViews>
    <workbookView xWindow="0" yWindow="0" windowWidth="23865" windowHeight="9660" activeTab="1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calcId="152511"/>
</workbook>
</file>

<file path=xl/calcChain.xml><?xml version="1.0" encoding="utf-8"?>
<calcChain xmlns="http://schemas.openxmlformats.org/spreadsheetml/2006/main">
  <c r="F83" i="3" l="1"/>
  <c r="C83" i="3"/>
  <c r="D32" i="3"/>
  <c r="C32" i="3"/>
  <c r="B29" i="2" l="1"/>
  <c r="F75" i="3"/>
  <c r="C75" i="3"/>
  <c r="F86" i="3"/>
  <c r="C68" i="3"/>
  <c r="G110" i="3" l="1"/>
  <c r="C110" i="3"/>
  <c r="G105" i="3"/>
  <c r="C105" i="3"/>
  <c r="C104" i="3"/>
  <c r="L13" i="3" l="1"/>
  <c r="L15" i="3"/>
  <c r="L19" i="3"/>
  <c r="L24" i="3"/>
  <c r="L25" i="3"/>
  <c r="L26" i="3"/>
  <c r="L28" i="3"/>
  <c r="L29" i="3"/>
  <c r="L34" i="3"/>
  <c r="L35" i="3"/>
  <c r="L37" i="3"/>
  <c r="L38" i="3"/>
  <c r="L40" i="3"/>
  <c r="L44" i="3"/>
  <c r="L45" i="3"/>
  <c r="L48" i="3"/>
  <c r="L49" i="3"/>
  <c r="L53" i="3"/>
  <c r="L59" i="3"/>
  <c r="L60" i="3"/>
  <c r="L61" i="3"/>
  <c r="L62" i="3"/>
  <c r="L63" i="3"/>
  <c r="L65" i="3"/>
  <c r="L66" i="3"/>
  <c r="L70" i="3"/>
  <c r="L78" i="3"/>
  <c r="L79" i="3"/>
  <c r="L80" i="3"/>
  <c r="L82" i="3"/>
  <c r="L88" i="3"/>
  <c r="L90" i="3"/>
  <c r="L97" i="3"/>
  <c r="L100" i="3"/>
  <c r="L101" i="3"/>
  <c r="L104" i="3"/>
  <c r="L106" i="3"/>
  <c r="L111" i="3"/>
  <c r="L112" i="3"/>
  <c r="L117" i="3"/>
  <c r="L118" i="3"/>
  <c r="L123" i="3"/>
  <c r="L129" i="3"/>
  <c r="L135" i="3"/>
  <c r="L142" i="3"/>
  <c r="L143" i="3"/>
  <c r="L144" i="3"/>
  <c r="L145" i="3"/>
  <c r="C149" i="3"/>
  <c r="D148" i="3"/>
  <c r="E148" i="3"/>
  <c r="E147" i="3" s="1"/>
  <c r="E146" i="3" s="1"/>
  <c r="E138" i="3" s="1"/>
  <c r="E137" i="3" s="1"/>
  <c r="E136" i="3" s="1"/>
  <c r="F148" i="3"/>
  <c r="F147" i="3" s="1"/>
  <c r="F146" i="3" s="1"/>
  <c r="F138" i="3" s="1"/>
  <c r="F137" i="3" s="1"/>
  <c r="F136" i="3" s="1"/>
  <c r="G148" i="3"/>
  <c r="G147" i="3" s="1"/>
  <c r="G146" i="3" s="1"/>
  <c r="G138" i="3" s="1"/>
  <c r="G137" i="3" s="1"/>
  <c r="G136" i="3" s="1"/>
  <c r="H148" i="3"/>
  <c r="I148" i="3"/>
  <c r="I147" i="3" s="1"/>
  <c r="I146" i="3" s="1"/>
  <c r="I138" i="3" s="1"/>
  <c r="I137" i="3" s="1"/>
  <c r="I136" i="3" s="1"/>
  <c r="J148" i="3"/>
  <c r="J147" i="3" s="1"/>
  <c r="J146" i="3" s="1"/>
  <c r="J138" i="3" s="1"/>
  <c r="J137" i="3" s="1"/>
  <c r="J136" i="3" s="1"/>
  <c r="C148" i="3"/>
  <c r="K148" i="3" s="1"/>
  <c r="L148" i="3" s="1"/>
  <c r="D147" i="3"/>
  <c r="D146" i="3" s="1"/>
  <c r="D138" i="3" s="1"/>
  <c r="D137" i="3" s="1"/>
  <c r="D136" i="3" s="1"/>
  <c r="H147" i="3"/>
  <c r="H146" i="3" s="1"/>
  <c r="H138" i="3" s="1"/>
  <c r="H137" i="3" s="1"/>
  <c r="H136" i="3" s="1"/>
  <c r="C143" i="3"/>
  <c r="C144" i="3"/>
  <c r="C145" i="3"/>
  <c r="C142" i="3"/>
  <c r="D141" i="3"/>
  <c r="D140" i="3" s="1"/>
  <c r="E141" i="3"/>
  <c r="E140" i="3" s="1"/>
  <c r="F141" i="3"/>
  <c r="F140" i="3" s="1"/>
  <c r="G141" i="3"/>
  <c r="G140" i="3" s="1"/>
  <c r="H141" i="3"/>
  <c r="H140" i="3" s="1"/>
  <c r="I141" i="3"/>
  <c r="I140" i="3" s="1"/>
  <c r="J141" i="3"/>
  <c r="J140" i="3" s="1"/>
  <c r="C135" i="3"/>
  <c r="D134" i="3"/>
  <c r="E134" i="3"/>
  <c r="F134" i="3"/>
  <c r="G134" i="3"/>
  <c r="H134" i="3"/>
  <c r="I134" i="3"/>
  <c r="J134" i="3"/>
  <c r="C134" i="3"/>
  <c r="K134" i="3" s="1"/>
  <c r="L134" i="3" s="1"/>
  <c r="D133" i="3"/>
  <c r="E133" i="3"/>
  <c r="F133" i="3"/>
  <c r="G133" i="3"/>
  <c r="G132" i="3" s="1"/>
  <c r="G131" i="3" s="1"/>
  <c r="G130" i="3" s="1"/>
  <c r="H133" i="3"/>
  <c r="H132" i="3" s="1"/>
  <c r="H131" i="3" s="1"/>
  <c r="H130" i="3" s="1"/>
  <c r="I133" i="3"/>
  <c r="I132" i="3" s="1"/>
  <c r="I131" i="3" s="1"/>
  <c r="I130" i="3" s="1"/>
  <c r="J133" i="3"/>
  <c r="C133" i="3"/>
  <c r="K133" i="3" s="1"/>
  <c r="L133" i="3" s="1"/>
  <c r="D132" i="3"/>
  <c r="D131" i="3" s="1"/>
  <c r="D130" i="3" s="1"/>
  <c r="E132" i="3"/>
  <c r="E131" i="3" s="1"/>
  <c r="E130" i="3" s="1"/>
  <c r="F132" i="3"/>
  <c r="F131" i="3" s="1"/>
  <c r="F130" i="3" s="1"/>
  <c r="J132" i="3"/>
  <c r="J131" i="3" s="1"/>
  <c r="J130" i="3" s="1"/>
  <c r="C129" i="3"/>
  <c r="D128" i="3"/>
  <c r="E128" i="3"/>
  <c r="F128" i="3"/>
  <c r="G128" i="3"/>
  <c r="H128" i="3"/>
  <c r="I128" i="3"/>
  <c r="J128" i="3"/>
  <c r="C128" i="3"/>
  <c r="C127" i="3" s="1"/>
  <c r="D127" i="3"/>
  <c r="E127" i="3"/>
  <c r="E126" i="3" s="1"/>
  <c r="E125" i="3" s="1"/>
  <c r="E124" i="3" s="1"/>
  <c r="F127" i="3"/>
  <c r="G127" i="3"/>
  <c r="G126" i="3" s="1"/>
  <c r="G125" i="3" s="1"/>
  <c r="G124" i="3" s="1"/>
  <c r="H127" i="3"/>
  <c r="H126" i="3" s="1"/>
  <c r="H125" i="3" s="1"/>
  <c r="H124" i="3" s="1"/>
  <c r="I127" i="3"/>
  <c r="I126" i="3" s="1"/>
  <c r="I125" i="3" s="1"/>
  <c r="I124" i="3" s="1"/>
  <c r="J127" i="3"/>
  <c r="J126" i="3" s="1"/>
  <c r="J125" i="3" s="1"/>
  <c r="J124" i="3" s="1"/>
  <c r="D126" i="3"/>
  <c r="D125" i="3" s="1"/>
  <c r="D124" i="3" s="1"/>
  <c r="F126" i="3"/>
  <c r="F125" i="3" s="1"/>
  <c r="F124" i="3" s="1"/>
  <c r="D122" i="3"/>
  <c r="E122" i="3"/>
  <c r="F122" i="3"/>
  <c r="G122" i="3"/>
  <c r="G121" i="3" s="1"/>
  <c r="G120" i="3" s="1"/>
  <c r="G119" i="3" s="1"/>
  <c r="H122" i="3"/>
  <c r="I122" i="3"/>
  <c r="I121" i="3" s="1"/>
  <c r="I120" i="3" s="1"/>
  <c r="I119" i="3" s="1"/>
  <c r="J122" i="3"/>
  <c r="C122" i="3"/>
  <c r="K122" i="3" s="1"/>
  <c r="L122" i="3" s="1"/>
  <c r="D121" i="3"/>
  <c r="E121" i="3"/>
  <c r="E120" i="3" s="1"/>
  <c r="E119" i="3" s="1"/>
  <c r="F121" i="3"/>
  <c r="H121" i="3"/>
  <c r="H120" i="3" s="1"/>
  <c r="H119" i="3" s="1"/>
  <c r="J121" i="3"/>
  <c r="J120" i="3" s="1"/>
  <c r="J119" i="3" s="1"/>
  <c r="D120" i="3"/>
  <c r="F120" i="3"/>
  <c r="F119" i="3" s="1"/>
  <c r="D119" i="3"/>
  <c r="D116" i="3"/>
  <c r="E116" i="3"/>
  <c r="E115" i="3" s="1"/>
  <c r="E114" i="3" s="1"/>
  <c r="F116" i="3"/>
  <c r="G116" i="3"/>
  <c r="G115" i="3" s="1"/>
  <c r="G114" i="3" s="1"/>
  <c r="H116" i="3"/>
  <c r="I116" i="3"/>
  <c r="I115" i="3" s="1"/>
  <c r="I114" i="3" s="1"/>
  <c r="J116" i="3"/>
  <c r="D115" i="3"/>
  <c r="D114" i="3" s="1"/>
  <c r="F115" i="3"/>
  <c r="F114" i="3" s="1"/>
  <c r="H115" i="3"/>
  <c r="H114" i="3" s="1"/>
  <c r="J115" i="3"/>
  <c r="J114" i="3" s="1"/>
  <c r="D110" i="3"/>
  <c r="D109" i="3" s="1"/>
  <c r="D108" i="3" s="1"/>
  <c r="E110" i="3"/>
  <c r="F110" i="3"/>
  <c r="F109" i="3" s="1"/>
  <c r="F108" i="3" s="1"/>
  <c r="G109" i="3"/>
  <c r="G108" i="3" s="1"/>
  <c r="H110" i="3"/>
  <c r="H109" i="3" s="1"/>
  <c r="H108" i="3" s="1"/>
  <c r="I110" i="3"/>
  <c r="J110" i="3"/>
  <c r="J109" i="3" s="1"/>
  <c r="J108" i="3" s="1"/>
  <c r="E109" i="3"/>
  <c r="E108" i="3" s="1"/>
  <c r="I109" i="3"/>
  <c r="I108" i="3" s="1"/>
  <c r="C106" i="3"/>
  <c r="D105" i="3"/>
  <c r="E105" i="3"/>
  <c r="F105" i="3"/>
  <c r="H105" i="3"/>
  <c r="I105" i="3"/>
  <c r="J105" i="3"/>
  <c r="D103" i="3"/>
  <c r="E103" i="3"/>
  <c r="F103" i="3"/>
  <c r="G103" i="3"/>
  <c r="H103" i="3"/>
  <c r="I103" i="3"/>
  <c r="J103" i="3"/>
  <c r="C103" i="3"/>
  <c r="K103" i="3" s="1"/>
  <c r="L103" i="3" s="1"/>
  <c r="F102" i="3"/>
  <c r="C101" i="3"/>
  <c r="D99" i="3"/>
  <c r="E99" i="3"/>
  <c r="F99" i="3"/>
  <c r="G99" i="3"/>
  <c r="I99" i="3"/>
  <c r="J99" i="3"/>
  <c r="D98" i="3"/>
  <c r="E98" i="3"/>
  <c r="F98" i="3"/>
  <c r="G98" i="3"/>
  <c r="I98" i="3"/>
  <c r="J98" i="3"/>
  <c r="C96" i="3"/>
  <c r="C95" i="3" s="1"/>
  <c r="K95" i="3" s="1"/>
  <c r="L95" i="3" s="1"/>
  <c r="D96" i="3"/>
  <c r="D95" i="3" s="1"/>
  <c r="E96" i="3"/>
  <c r="E95" i="3" s="1"/>
  <c r="F96" i="3"/>
  <c r="F95" i="3" s="1"/>
  <c r="G96" i="3"/>
  <c r="G95" i="3" s="1"/>
  <c r="H96" i="3"/>
  <c r="H95" i="3" s="1"/>
  <c r="I96" i="3"/>
  <c r="J96" i="3"/>
  <c r="J95" i="3" s="1"/>
  <c r="I95" i="3"/>
  <c r="C90" i="3"/>
  <c r="D89" i="3"/>
  <c r="E89" i="3"/>
  <c r="F89" i="3"/>
  <c r="G89" i="3"/>
  <c r="H89" i="3"/>
  <c r="I89" i="3"/>
  <c r="J89" i="3"/>
  <c r="C89" i="3"/>
  <c r="K89" i="3" s="1"/>
  <c r="L89" i="3" s="1"/>
  <c r="D87" i="3"/>
  <c r="D86" i="3" s="1"/>
  <c r="F87" i="3"/>
  <c r="G87" i="3"/>
  <c r="D81" i="3"/>
  <c r="E81" i="3"/>
  <c r="F81" i="3"/>
  <c r="G81" i="3"/>
  <c r="H81" i="3"/>
  <c r="I81" i="3"/>
  <c r="J81" i="3"/>
  <c r="D77" i="3"/>
  <c r="E77" i="3"/>
  <c r="F77" i="3"/>
  <c r="F76" i="3" s="1"/>
  <c r="G77" i="3"/>
  <c r="H77" i="3"/>
  <c r="I77" i="3"/>
  <c r="J77" i="3"/>
  <c r="J76" i="3" s="1"/>
  <c r="C81" i="3"/>
  <c r="K81" i="3" s="1"/>
  <c r="L81" i="3" s="1"/>
  <c r="C79" i="3"/>
  <c r="C80" i="3"/>
  <c r="D69" i="3"/>
  <c r="D68" i="3" s="1"/>
  <c r="D67" i="3" s="1"/>
  <c r="F69" i="3"/>
  <c r="F68" i="3" s="1"/>
  <c r="F67" i="3" s="1"/>
  <c r="G69" i="3"/>
  <c r="H69" i="3"/>
  <c r="H68" i="3" s="1"/>
  <c r="H67" i="3" s="1"/>
  <c r="I69" i="3"/>
  <c r="J69" i="3"/>
  <c r="J68" i="3" s="1"/>
  <c r="J67" i="3" s="1"/>
  <c r="K69" i="3"/>
  <c r="L69" i="3" s="1"/>
  <c r="E68" i="3"/>
  <c r="E67" i="3" s="1"/>
  <c r="G68" i="3"/>
  <c r="G67" i="3" s="1"/>
  <c r="I68" i="3"/>
  <c r="I67" i="3" s="1"/>
  <c r="C67" i="3"/>
  <c r="K67" i="3" s="1"/>
  <c r="L67" i="3" s="1"/>
  <c r="C65" i="3"/>
  <c r="D64" i="3"/>
  <c r="E64" i="3"/>
  <c r="F64" i="3"/>
  <c r="G64" i="3"/>
  <c r="H64" i="3"/>
  <c r="I64" i="3"/>
  <c r="J64" i="3"/>
  <c r="C64" i="3"/>
  <c r="K64" i="3" s="1"/>
  <c r="L64" i="3" s="1"/>
  <c r="C60" i="3"/>
  <c r="C61" i="3"/>
  <c r="D58" i="3"/>
  <c r="E58" i="3"/>
  <c r="F58" i="3"/>
  <c r="G58" i="3"/>
  <c r="H58" i="3"/>
  <c r="I58" i="3"/>
  <c r="J58" i="3"/>
  <c r="E57" i="3"/>
  <c r="E56" i="3" s="1"/>
  <c r="J57" i="3"/>
  <c r="J56" i="3" s="1"/>
  <c r="E52" i="3"/>
  <c r="E51" i="3" s="1"/>
  <c r="E50" i="3" s="1"/>
  <c r="C53" i="3"/>
  <c r="D52" i="3"/>
  <c r="D51" i="3" s="1"/>
  <c r="D50" i="3" s="1"/>
  <c r="F52" i="3"/>
  <c r="F51" i="3" s="1"/>
  <c r="F50" i="3" s="1"/>
  <c r="G52" i="3"/>
  <c r="G51" i="3" s="1"/>
  <c r="G50" i="3" s="1"/>
  <c r="H52" i="3"/>
  <c r="H51" i="3" s="1"/>
  <c r="H50" i="3" s="1"/>
  <c r="I52" i="3"/>
  <c r="I51" i="3" s="1"/>
  <c r="I50" i="3" s="1"/>
  <c r="J52" i="3"/>
  <c r="J51" i="3" s="1"/>
  <c r="J50" i="3" s="1"/>
  <c r="C49" i="3"/>
  <c r="C48" i="3"/>
  <c r="D47" i="3"/>
  <c r="D46" i="3" s="1"/>
  <c r="E47" i="3"/>
  <c r="E46" i="3" s="1"/>
  <c r="F47" i="3"/>
  <c r="G47" i="3"/>
  <c r="G46" i="3" s="1"/>
  <c r="H47" i="3"/>
  <c r="H46" i="3" s="1"/>
  <c r="I47" i="3"/>
  <c r="I46" i="3" s="1"/>
  <c r="J47" i="3"/>
  <c r="F46" i="3"/>
  <c r="J46" i="3"/>
  <c r="C44" i="3"/>
  <c r="D43" i="3"/>
  <c r="E43" i="3"/>
  <c r="F43" i="3"/>
  <c r="G43" i="3"/>
  <c r="H43" i="3"/>
  <c r="I43" i="3"/>
  <c r="J43" i="3"/>
  <c r="C43" i="3"/>
  <c r="K43" i="3" s="1"/>
  <c r="L43" i="3" s="1"/>
  <c r="D39" i="3"/>
  <c r="E39" i="3"/>
  <c r="F39" i="3"/>
  <c r="G39" i="3"/>
  <c r="H39" i="3"/>
  <c r="I39" i="3"/>
  <c r="J39" i="3"/>
  <c r="C39" i="3"/>
  <c r="K39" i="3" s="1"/>
  <c r="L39" i="3" s="1"/>
  <c r="F32" i="3"/>
  <c r="D33" i="3"/>
  <c r="E33" i="3"/>
  <c r="F33" i="3"/>
  <c r="G33" i="3"/>
  <c r="H33" i="3"/>
  <c r="I33" i="3"/>
  <c r="I32" i="3" s="1"/>
  <c r="J33" i="3"/>
  <c r="C28" i="3"/>
  <c r="D27" i="3"/>
  <c r="E27" i="3"/>
  <c r="F27" i="3"/>
  <c r="G27" i="3"/>
  <c r="H27" i="3"/>
  <c r="I27" i="3"/>
  <c r="J27" i="3"/>
  <c r="C27" i="3"/>
  <c r="K27" i="3" s="1"/>
  <c r="L27" i="3" s="1"/>
  <c r="D23" i="3"/>
  <c r="D22" i="3" s="1"/>
  <c r="D21" i="3" s="1"/>
  <c r="D20" i="3" s="1"/>
  <c r="E23" i="3"/>
  <c r="F23" i="3"/>
  <c r="G23" i="3"/>
  <c r="H23" i="3"/>
  <c r="H22" i="3" s="1"/>
  <c r="H21" i="3" s="1"/>
  <c r="H20" i="3" s="1"/>
  <c r="I23" i="3"/>
  <c r="J23" i="3"/>
  <c r="J22" i="3" s="1"/>
  <c r="J21" i="3" s="1"/>
  <c r="J20" i="3" s="1"/>
  <c r="E11" i="3"/>
  <c r="D12" i="3"/>
  <c r="D11" i="3" s="1"/>
  <c r="E12" i="3"/>
  <c r="F12" i="3"/>
  <c r="F11" i="3" s="1"/>
  <c r="G12" i="3"/>
  <c r="G11" i="3" s="1"/>
  <c r="H12" i="3"/>
  <c r="H11" i="3" s="1"/>
  <c r="I12" i="3"/>
  <c r="I11" i="3" s="1"/>
  <c r="J12" i="3"/>
  <c r="J11" i="3" s="1"/>
  <c r="C19" i="3"/>
  <c r="E55" i="3" l="1"/>
  <c r="E54" i="3" s="1"/>
  <c r="I22" i="3"/>
  <c r="I21" i="3" s="1"/>
  <c r="I20" i="3" s="1"/>
  <c r="E22" i="3"/>
  <c r="E21" i="3" s="1"/>
  <c r="E20" i="3" s="1"/>
  <c r="H57" i="3"/>
  <c r="H56" i="3" s="1"/>
  <c r="I102" i="3"/>
  <c r="I94" i="3" s="1"/>
  <c r="D102" i="3"/>
  <c r="D94" i="3" s="1"/>
  <c r="D93" i="3" s="1"/>
  <c r="D92" i="3" s="1"/>
  <c r="D91" i="3" s="1"/>
  <c r="C132" i="3"/>
  <c r="C131" i="3" s="1"/>
  <c r="K131" i="3" s="1"/>
  <c r="L131" i="3" s="1"/>
  <c r="J55" i="3"/>
  <c r="J54" i="3" s="1"/>
  <c r="H55" i="3"/>
  <c r="H54" i="3" s="1"/>
  <c r="F74" i="3"/>
  <c r="F73" i="3" s="1"/>
  <c r="F72" i="3" s="1"/>
  <c r="H32" i="3"/>
  <c r="D31" i="3"/>
  <c r="D30" i="3" s="1"/>
  <c r="C33" i="3"/>
  <c r="K33" i="3" s="1"/>
  <c r="L33" i="3" s="1"/>
  <c r="E32" i="3"/>
  <c r="F57" i="3"/>
  <c r="F56" i="3" s="1"/>
  <c r="F55" i="3" s="1"/>
  <c r="F54" i="3" s="1"/>
  <c r="D57" i="3"/>
  <c r="D56" i="3" s="1"/>
  <c r="D55" i="3" s="1"/>
  <c r="D54" i="3" s="1"/>
  <c r="I57" i="3"/>
  <c r="I56" i="3" s="1"/>
  <c r="I55" i="3" s="1"/>
  <c r="I54" i="3" s="1"/>
  <c r="H76" i="3"/>
  <c r="D76" i="3"/>
  <c r="J102" i="3"/>
  <c r="J94" i="3" s="1"/>
  <c r="J93" i="3" s="1"/>
  <c r="J92" i="3" s="1"/>
  <c r="J91" i="3" s="1"/>
  <c r="H102" i="3"/>
  <c r="C102" i="3"/>
  <c r="K102" i="3" s="1"/>
  <c r="L102" i="3" s="1"/>
  <c r="G102" i="3"/>
  <c r="G94" i="3" s="1"/>
  <c r="G93" i="3" s="1"/>
  <c r="G92" i="3" s="1"/>
  <c r="G91" i="3" s="1"/>
  <c r="E102" i="3"/>
  <c r="K110" i="3"/>
  <c r="L110" i="3" s="1"/>
  <c r="C109" i="3"/>
  <c r="D75" i="3"/>
  <c r="D74" i="3" s="1"/>
  <c r="D73" i="3" s="1"/>
  <c r="D72" i="3" s="1"/>
  <c r="J32" i="3"/>
  <c r="C126" i="3"/>
  <c r="K127" i="3"/>
  <c r="L127" i="3" s="1"/>
  <c r="C130" i="3"/>
  <c r="K130" i="3" s="1"/>
  <c r="L130" i="3" s="1"/>
  <c r="K128" i="3"/>
  <c r="L128" i="3" s="1"/>
  <c r="K105" i="3"/>
  <c r="L105" i="3" s="1"/>
  <c r="K68" i="3"/>
  <c r="L68" i="3" s="1"/>
  <c r="C23" i="3"/>
  <c r="F22" i="3"/>
  <c r="F21" i="3" s="1"/>
  <c r="F20" i="3" s="1"/>
  <c r="C47" i="3"/>
  <c r="C58" i="3"/>
  <c r="E94" i="3"/>
  <c r="E93" i="3" s="1"/>
  <c r="E92" i="3" s="1"/>
  <c r="E91" i="3" s="1"/>
  <c r="C116" i="3"/>
  <c r="C121" i="3"/>
  <c r="C141" i="3"/>
  <c r="C147" i="3"/>
  <c r="K96" i="3"/>
  <c r="L96" i="3" s="1"/>
  <c r="I93" i="3"/>
  <c r="I92" i="3" s="1"/>
  <c r="I91" i="3" s="1"/>
  <c r="F94" i="3"/>
  <c r="F93" i="3" s="1"/>
  <c r="F92" i="3" s="1"/>
  <c r="F91" i="3" s="1"/>
  <c r="G86" i="3"/>
  <c r="G76" i="3"/>
  <c r="I76" i="3"/>
  <c r="E76" i="3"/>
  <c r="C77" i="3"/>
  <c r="G57" i="3"/>
  <c r="G56" i="3" s="1"/>
  <c r="G55" i="3" s="1"/>
  <c r="G54" i="3" s="1"/>
  <c r="G32" i="3"/>
  <c r="G22" i="3"/>
  <c r="G21" i="3" s="1"/>
  <c r="G20" i="3" s="1"/>
  <c r="C12" i="3"/>
  <c r="E17" i="3"/>
  <c r="E16" i="3" s="1"/>
  <c r="E10" i="3" s="1"/>
  <c r="E9" i="3" s="1"/>
  <c r="F17" i="3"/>
  <c r="F16" i="3" s="1"/>
  <c r="F10" i="3" s="1"/>
  <c r="F9" i="3" s="1"/>
  <c r="G17" i="3"/>
  <c r="G16" i="3" s="1"/>
  <c r="G10" i="3" s="1"/>
  <c r="G9" i="3" s="1"/>
  <c r="H17" i="3"/>
  <c r="H16" i="3" s="1"/>
  <c r="H10" i="3" s="1"/>
  <c r="H9" i="3" s="1"/>
  <c r="H8" i="3" s="1"/>
  <c r="I17" i="3"/>
  <c r="I16" i="3" s="1"/>
  <c r="I10" i="3" s="1"/>
  <c r="I9" i="3" s="1"/>
  <c r="J17" i="3"/>
  <c r="J16" i="3" s="1"/>
  <c r="J10" i="3" s="1"/>
  <c r="J9" i="3" s="1"/>
  <c r="J8" i="3" s="1"/>
  <c r="I8" i="3" l="1"/>
  <c r="K23" i="3"/>
  <c r="L23" i="3" s="1"/>
  <c r="E8" i="3"/>
  <c r="K132" i="3"/>
  <c r="L132" i="3" s="1"/>
  <c r="K32" i="3"/>
  <c r="L32" i="3" s="1"/>
  <c r="C22" i="3"/>
  <c r="K22" i="3" s="1"/>
  <c r="L22" i="3" s="1"/>
  <c r="F8" i="3"/>
  <c r="K12" i="3"/>
  <c r="L12" i="3" s="1"/>
  <c r="C11" i="3"/>
  <c r="C21" i="3"/>
  <c r="C76" i="3"/>
  <c r="K77" i="3"/>
  <c r="C146" i="3"/>
  <c r="K146" i="3" s="1"/>
  <c r="L146" i="3" s="1"/>
  <c r="K147" i="3"/>
  <c r="L147" i="3" s="1"/>
  <c r="K121" i="3"/>
  <c r="L121" i="3" s="1"/>
  <c r="C120" i="3"/>
  <c r="C57" i="3"/>
  <c r="K58" i="3"/>
  <c r="L58" i="3" s="1"/>
  <c r="K109" i="3"/>
  <c r="L109" i="3" s="1"/>
  <c r="C108" i="3"/>
  <c r="K108" i="3" s="1"/>
  <c r="L108" i="3" s="1"/>
  <c r="D16" i="3"/>
  <c r="D10" i="3" s="1"/>
  <c r="D9" i="3" s="1"/>
  <c r="D8" i="3" s="1"/>
  <c r="D7" i="3" s="1"/>
  <c r="D6" i="3" s="1"/>
  <c r="D5" i="3" s="1"/>
  <c r="G8" i="3"/>
  <c r="C140" i="3"/>
  <c r="K141" i="3"/>
  <c r="L141" i="3" s="1"/>
  <c r="C115" i="3"/>
  <c r="K116" i="3"/>
  <c r="L116" i="3" s="1"/>
  <c r="C46" i="3"/>
  <c r="C31" i="3" s="1"/>
  <c r="K47" i="3"/>
  <c r="L47" i="3" s="1"/>
  <c r="C125" i="3"/>
  <c r="K126" i="3"/>
  <c r="L126" i="3" s="1"/>
  <c r="G75" i="3"/>
  <c r="G74" i="3" s="1"/>
  <c r="G73" i="3" s="1"/>
  <c r="G72" i="3" s="1"/>
  <c r="E88" i="3"/>
  <c r="E87" i="3" s="1"/>
  <c r="E86" i="3" s="1"/>
  <c r="E75" i="3" s="1"/>
  <c r="E74" i="3" s="1"/>
  <c r="E73" i="3" s="1"/>
  <c r="E72" i="3" s="1"/>
  <c r="H88" i="3"/>
  <c r="H87" i="3" s="1"/>
  <c r="H86" i="3" s="1"/>
  <c r="H75" i="3" s="1"/>
  <c r="H74" i="3" s="1"/>
  <c r="H73" i="3" s="1"/>
  <c r="H72" i="3" s="1"/>
  <c r="I88" i="3"/>
  <c r="I87" i="3" s="1"/>
  <c r="I86" i="3" s="1"/>
  <c r="I75" i="3" s="1"/>
  <c r="I74" i="3" s="1"/>
  <c r="I73" i="3" s="1"/>
  <c r="I72" i="3" s="1"/>
  <c r="J88" i="3"/>
  <c r="E31" i="3"/>
  <c r="E30" i="3" s="1"/>
  <c r="F31" i="3"/>
  <c r="F30" i="3" s="1"/>
  <c r="F7" i="3" s="1"/>
  <c r="F6" i="3" s="1"/>
  <c r="F5" i="3" s="1"/>
  <c r="G31" i="3"/>
  <c r="G30" i="3" s="1"/>
  <c r="G7" i="3" s="1"/>
  <c r="H31" i="3"/>
  <c r="H30" i="3" s="1"/>
  <c r="H7" i="3" s="1"/>
  <c r="I31" i="3"/>
  <c r="I30" i="3" s="1"/>
  <c r="I7" i="3" s="1"/>
  <c r="I6" i="3" s="1"/>
  <c r="I5" i="3" s="1"/>
  <c r="J31" i="3"/>
  <c r="J30" i="3" s="1"/>
  <c r="J7" i="3" s="1"/>
  <c r="E7" i="3" l="1"/>
  <c r="E6" i="3" s="1"/>
  <c r="E5" i="3" s="1"/>
  <c r="L77" i="3"/>
  <c r="L76" i="3" s="1"/>
  <c r="K76" i="3"/>
  <c r="C124" i="3"/>
  <c r="K124" i="3" s="1"/>
  <c r="L124" i="3" s="1"/>
  <c r="K125" i="3"/>
  <c r="L125" i="3" s="1"/>
  <c r="K46" i="3"/>
  <c r="L46" i="3" s="1"/>
  <c r="K31" i="3"/>
  <c r="L31" i="3" s="1"/>
  <c r="C114" i="3"/>
  <c r="K114" i="3" s="1"/>
  <c r="L114" i="3" s="1"/>
  <c r="K115" i="3"/>
  <c r="L115" i="3" s="1"/>
  <c r="C139" i="3"/>
  <c r="K140" i="3"/>
  <c r="L140" i="3" s="1"/>
  <c r="C16" i="3"/>
  <c r="K16" i="3" s="1"/>
  <c r="L16" i="3" s="1"/>
  <c r="K17" i="3"/>
  <c r="L17" i="3" s="1"/>
  <c r="C119" i="3"/>
  <c r="K119" i="3" s="1"/>
  <c r="L119" i="3" s="1"/>
  <c r="K120" i="3"/>
  <c r="L120" i="3" s="1"/>
  <c r="K11" i="3"/>
  <c r="L11" i="3" s="1"/>
  <c r="C10" i="3"/>
  <c r="G6" i="3"/>
  <c r="G5" i="3" s="1"/>
  <c r="C56" i="3"/>
  <c r="K57" i="3"/>
  <c r="L57" i="3" s="1"/>
  <c r="C20" i="3"/>
  <c r="K21" i="3"/>
  <c r="L21" i="3" s="1"/>
  <c r="C88" i="3"/>
  <c r="C87" i="3" s="1"/>
  <c r="J87" i="3"/>
  <c r="J86" i="3" s="1"/>
  <c r="J75" i="3" s="1"/>
  <c r="J74" i="3" s="1"/>
  <c r="J73" i="3" s="1"/>
  <c r="J72" i="3" s="1"/>
  <c r="J6" i="3" s="1"/>
  <c r="J5" i="3" s="1"/>
  <c r="C86" i="3" l="1"/>
  <c r="K87" i="3"/>
  <c r="L87" i="3" s="1"/>
  <c r="K20" i="3"/>
  <c r="L20" i="3" s="1"/>
  <c r="K56" i="3"/>
  <c r="L56" i="3" s="1"/>
  <c r="C55" i="3"/>
  <c r="K10" i="3"/>
  <c r="L10" i="3" s="1"/>
  <c r="C9" i="3"/>
  <c r="K9" i="3" s="1"/>
  <c r="L9" i="3" s="1"/>
  <c r="K139" i="3"/>
  <c r="L139" i="3" s="1"/>
  <c r="C138" i="3"/>
  <c r="H100" i="3"/>
  <c r="C137" i="3" l="1"/>
  <c r="K138" i="3"/>
  <c r="L138" i="3" s="1"/>
  <c r="C54" i="3"/>
  <c r="K54" i="3" s="1"/>
  <c r="L54" i="3" s="1"/>
  <c r="K55" i="3"/>
  <c r="L55" i="3" s="1"/>
  <c r="C8" i="3"/>
  <c r="K8" i="3" s="1"/>
  <c r="L8" i="3" s="1"/>
  <c r="K86" i="3"/>
  <c r="L86" i="3" s="1"/>
  <c r="C99" i="3"/>
  <c r="H99" i="3"/>
  <c r="H98" i="3" s="1"/>
  <c r="H94" i="3" s="1"/>
  <c r="H93" i="3" s="1"/>
  <c r="H92" i="3" s="1"/>
  <c r="H91" i="3" s="1"/>
  <c r="H6" i="3" s="1"/>
  <c r="H5" i="3" s="1"/>
  <c r="C98" i="3" l="1"/>
  <c r="K99" i="3"/>
  <c r="L99" i="3" s="1"/>
  <c r="C74" i="3"/>
  <c r="K75" i="3"/>
  <c r="L75" i="3" s="1"/>
  <c r="C136" i="3"/>
  <c r="K136" i="3" s="1"/>
  <c r="L136" i="3" s="1"/>
  <c r="K137" i="3"/>
  <c r="L137" i="3" s="1"/>
  <c r="H43" i="2"/>
  <c r="G43" i="2"/>
  <c r="F43" i="2"/>
  <c r="D43" i="2"/>
  <c r="C43" i="2"/>
  <c r="B43" i="2"/>
  <c r="H29" i="2"/>
  <c r="G29" i="2"/>
  <c r="H15" i="2"/>
  <c r="G15" i="2"/>
  <c r="F15" i="2"/>
  <c r="B15" i="2"/>
  <c r="C73" i="3" l="1"/>
  <c r="K74" i="3"/>
  <c r="L74" i="3" s="1"/>
  <c r="K98" i="3"/>
  <c r="L98" i="3" s="1"/>
  <c r="C94" i="3"/>
  <c r="H22" i="4"/>
  <c r="G22" i="4"/>
  <c r="F22" i="4"/>
  <c r="K94" i="3" l="1"/>
  <c r="L94" i="3" s="1"/>
  <c r="C93" i="3"/>
  <c r="C72" i="3"/>
  <c r="K72" i="3" s="1"/>
  <c r="L72" i="3" s="1"/>
  <c r="K73" i="3"/>
  <c r="L73" i="3" s="1"/>
  <c r="B16" i="2"/>
  <c r="C52" i="3"/>
  <c r="K52" i="3" s="1"/>
  <c r="L52" i="3" s="1"/>
  <c r="K93" i="3" l="1"/>
  <c r="L93" i="3" s="1"/>
  <c r="C92" i="3"/>
  <c r="C51" i="3"/>
  <c r="K92" i="3" l="1"/>
  <c r="L92" i="3" s="1"/>
  <c r="C91" i="3"/>
  <c r="K91" i="3" s="1"/>
  <c r="L91" i="3" s="1"/>
  <c r="C50" i="3"/>
  <c r="K51" i="3"/>
  <c r="L51" i="3" s="1"/>
  <c r="C30" i="3" l="1"/>
  <c r="K50" i="3"/>
  <c r="L50" i="3" s="1"/>
  <c r="C7" i="3" l="1"/>
  <c r="K30" i="3"/>
  <c r="L30" i="3" s="1"/>
  <c r="C6" i="3" l="1"/>
  <c r="K7" i="3"/>
  <c r="L7" i="3" s="1"/>
  <c r="C5" i="3" l="1"/>
  <c r="K6" i="3"/>
  <c r="K5" i="3" l="1"/>
  <c r="L6" i="3"/>
  <c r="L5" i="3" s="1"/>
</calcChain>
</file>

<file path=xl/sharedStrings.xml><?xml version="1.0" encoding="utf-8"?>
<sst xmlns="http://schemas.openxmlformats.org/spreadsheetml/2006/main" count="276" uniqueCount="158">
  <si>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</si>
  <si>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</si>
  <si>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</si>
  <si>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</si>
  <si>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</si>
  <si>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</si>
  <si>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</si>
  <si>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</si>
  <si>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</si>
  <si>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</si>
  <si>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</si>
  <si>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</si>
  <si>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</si>
  <si>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</si>
  <si>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</si>
  <si>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</si>
  <si>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</si>
  <si>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</si>
  <si>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</si>
  <si>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</si>
  <si>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</si>
  <si>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</si>
  <si>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</si>
  <si>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</si>
  <si>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</si>
  <si>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</si>
  <si>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</si>
  <si>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</si>
  <si>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</si>
  <si>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</si>
  <si>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</si>
  <si>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</si>
  <si>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</si>
  <si>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</si>
  <si>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</si>
  <si>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</si>
  <si>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</si>
  <si>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</si>
  <si>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</si>
  <si>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</si>
  <si>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</si>
  <si>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</si>
  <si>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
za 2021.</t>
  </si>
  <si>
    <t>Ukupno prihodi i primici za 2021.</t>
  </si>
  <si>
    <t>RAZDJEL 105 UPRAVNI ODJEL ZA DRUŠTVENE DJELATNOSTI</t>
  </si>
  <si>
    <t>GLAVA 03 OSNOVNE ŠKOLE</t>
  </si>
  <si>
    <t>Aktivnost A106001</t>
  </si>
  <si>
    <t>FINANCIRANJE TEMELJEM KRITERIJA</t>
  </si>
  <si>
    <t>Izvor 1.1.</t>
  </si>
  <si>
    <t>OPĆI PRIHODI I PRIMITCI (NENAMJENSKI)</t>
  </si>
  <si>
    <t>Izvor 1.2.</t>
  </si>
  <si>
    <t>Aktivnost A106002</t>
  </si>
  <si>
    <t>FINANCIRANJE TEMELJEM STVARNIH TROŠKOVA</t>
  </si>
  <si>
    <t>OPREMANJE ŠKOLA</t>
  </si>
  <si>
    <t>Izvor 2.2.</t>
  </si>
  <si>
    <t>PRODUŽENI BORAVAK</t>
  </si>
  <si>
    <t>Izvor 3.9.1.</t>
  </si>
  <si>
    <t>PRIHODI PO POSEBNIM PROPISIMA-PRORAČUNSKI KORISNICI</t>
  </si>
  <si>
    <t>ŠKOLSKA KUHINJA</t>
  </si>
  <si>
    <t>UČENIČKE EKSKURZIJE</t>
  </si>
  <si>
    <t>Izvor 4.1.1.</t>
  </si>
  <si>
    <t>Izvor 1.1.2.</t>
  </si>
  <si>
    <t>Aktivnost A106202</t>
  </si>
  <si>
    <t>PRORAČUNSKI KORISNIK:OŠ TENJA</t>
  </si>
  <si>
    <t>Aktivnost A106105</t>
  </si>
  <si>
    <t>Aktivnost A106106</t>
  </si>
  <si>
    <t>Aktivnost A106102</t>
  </si>
  <si>
    <t>Aktivnost A106104</t>
  </si>
  <si>
    <t>Program 1061</t>
  </si>
  <si>
    <t>POSEBNI PROGRAM OSNOVNIH ŠKOLA</t>
  </si>
  <si>
    <t>Izvor 4</t>
  </si>
  <si>
    <t>Program 1062</t>
  </si>
  <si>
    <t>ULAGANJE U OBJEKTE OSNOVNIH ŠKOLA</t>
  </si>
  <si>
    <t>Izvor 4.1.</t>
  </si>
  <si>
    <t>Ravnatelj:</t>
  </si>
  <si>
    <t>OSNOVNA ŠKOLA TENJA</t>
  </si>
  <si>
    <t>Rasodi za materijal i energiju (višak)</t>
  </si>
  <si>
    <t>Aktivnost A106004</t>
  </si>
  <si>
    <t>POMOĆI</t>
  </si>
  <si>
    <t>RASHODI ZA ZAPOSLENE U OSNOVNIM ŠKOLAMA</t>
  </si>
  <si>
    <t>Aktivnost A106005</t>
  </si>
  <si>
    <t>ERASMUS</t>
  </si>
  <si>
    <t>Naknada troškova zaposlenima</t>
  </si>
  <si>
    <t>STRUČNO OSPOSOBLJAVANJE</t>
  </si>
  <si>
    <t>REDOVNA DJELATNOST OSNOVNIH ŠKOLA</t>
  </si>
  <si>
    <t>TEKUĆE DONACIJE</t>
  </si>
  <si>
    <t>Program 1060</t>
  </si>
  <si>
    <t>Izvor 1</t>
  </si>
  <si>
    <t xml:space="preserve">OPĆI PRIHODI I PRIMITCI </t>
  </si>
  <si>
    <t>Izvor 1.1.1.</t>
  </si>
  <si>
    <t>PRIHODI IZ NADLEŽNOG PRPRAČUNA</t>
  </si>
  <si>
    <t>OPĆI PRIHODI (nenemjenski)</t>
  </si>
  <si>
    <t>DECENTRALIZIRANA FUNKCIJA-OSN. ŠKOLSTVO</t>
  </si>
  <si>
    <t>FINANCIRANJE TEMELJEMKRITERIJA</t>
  </si>
  <si>
    <t>Ostali financijski rashodii</t>
  </si>
  <si>
    <t>Aktivnost 106202</t>
  </si>
  <si>
    <t>Izvor 2</t>
  </si>
  <si>
    <t>VLASTITI PRIHODI</t>
  </si>
  <si>
    <t>VLASTITI PRIHODI-proračunski korisnici</t>
  </si>
  <si>
    <t>Izvor 3.</t>
  </si>
  <si>
    <t>Izvor 3.9.</t>
  </si>
  <si>
    <t>PRIHODI ZA POSEBNE NAMJENE</t>
  </si>
  <si>
    <t>Rashodi za matrijal i energiju</t>
  </si>
  <si>
    <t>TEKUĆE POMOĆI IZ DRŽAVNOG PRPRAČUNA</t>
  </si>
  <si>
    <t>POMOĆI - PRORAČUNSKI KORISNICI</t>
  </si>
  <si>
    <t>Ostale naknade građanima i kućanstvima iz proračuna - radne bilježnice</t>
  </si>
  <si>
    <t>Plaća (Bruto)</t>
  </si>
  <si>
    <t>OSTALI RASHODI ZA ZAPOSLENE U OSNOVNOM ŠKOLSTVU</t>
  </si>
  <si>
    <t xml:space="preserve">Ostali rashodi za zaposlene </t>
  </si>
  <si>
    <t>STRUČNA VIJEČA, MENTORSTVA NATJECANJA, ST.ISPITI I KURIKULARNA REFORMA</t>
  </si>
  <si>
    <t>Knjige, umjetnička djele i ostale izložbene vrijednosti</t>
  </si>
  <si>
    <t>Izvor 4.3.</t>
  </si>
  <si>
    <t>KAPITALNE POMOĆI IZ DRŽAVNOG PRORAČUNA</t>
  </si>
  <si>
    <t>KAPITALNE POMOĆI IZ DRŽAVNOG PRORAČUNA-proračunski korisnici</t>
  </si>
  <si>
    <t>Izvor 4.3.2.</t>
  </si>
  <si>
    <t>Izvor 4.6.</t>
  </si>
  <si>
    <t>TEK. POM. TEMELJEM PRIJENOSA SREDSTAVA EU I OD MEĐ. ORG.</t>
  </si>
  <si>
    <t>Izvor 4.6.1.</t>
  </si>
  <si>
    <t>TEKUĆE POMOĆI TEM. PRIJENOSA EU-PRORAČUNSKIM KORISNICIMA</t>
  </si>
  <si>
    <t>Tekući projekt T106104</t>
  </si>
  <si>
    <t>Izvor 4.7.</t>
  </si>
  <si>
    <t>TEKUĆE POMOĆI OD IZVANPRORAČUNSKIH KORISNIKA</t>
  </si>
  <si>
    <t>Izvor 4.7.1.</t>
  </si>
  <si>
    <t>TEKUĆE POMOĆI OD IZVANPRORAČUNSKIH KORISNIKA-pro.kor.</t>
  </si>
  <si>
    <t>Naknade  troškova osobama izvan radnog odnosa</t>
  </si>
  <si>
    <t>DONACIJE</t>
  </si>
  <si>
    <t>Izvor 5.</t>
  </si>
  <si>
    <t>Izvor 5.1.</t>
  </si>
  <si>
    <t>Izvor 5.1.2.</t>
  </si>
  <si>
    <t>TEKUĆE DONACIJE-proračunski korisnici</t>
  </si>
  <si>
    <t>FINANCIRANJE TEMELEJM STVARNIH TROŠKOVA</t>
  </si>
  <si>
    <t>Aktivnost A106103</t>
  </si>
  <si>
    <t>Naknade trošlova zaposlenima</t>
  </si>
  <si>
    <t>Prijedlog plana 
za 2020</t>
  </si>
  <si>
    <t>Projekcija plana 
za 2022.</t>
  </si>
  <si>
    <t>Projekcija plana
za 2021.</t>
  </si>
  <si>
    <t>Prijedlog plana 
za 2020.</t>
  </si>
  <si>
    <t>Projekcija plana 
za 2022</t>
  </si>
  <si>
    <t>Rashodi za materijal i energiju-kurikularna reforma</t>
  </si>
  <si>
    <t>Rashodi za usluge-kurikularna reforma</t>
  </si>
  <si>
    <t>Postrojenja i oprema-kurikularna reforma</t>
  </si>
  <si>
    <t>Materijalni rashodi</t>
  </si>
  <si>
    <t>Rashodi za zaposlene</t>
  </si>
  <si>
    <t>Financijski rashodi</t>
  </si>
  <si>
    <t>Rashodi za nabavu proizvedene dugotrajne imovine</t>
  </si>
  <si>
    <t>Naknade građanima i kućanstvima na temelju osiguranja i druge nagrade</t>
  </si>
  <si>
    <t>Novčana naknadaposl zbog nezapošlj. Osoba s invaliditetom</t>
  </si>
  <si>
    <t>PRIJEDLOG PLANA ZA 2020.</t>
  </si>
  <si>
    <t>PROJEKCIJA PLANA ZA 2021.</t>
  </si>
  <si>
    <t>STRUČNA VIJEĆA,MENTORSTVA, NATJECANJA,STRUČNI ISPITI I KURIK.REF.</t>
  </si>
  <si>
    <t>Autorski honorar</t>
  </si>
  <si>
    <t>Tenja, 16.07.2020.</t>
  </si>
  <si>
    <t>Ukupno prihodi i primici za 2022.</t>
  </si>
  <si>
    <t>PROJEKCIJA PLANA ZA 2022.</t>
  </si>
  <si>
    <t>Materija za higijenske potrebe-mjere zaštite od COVID-19(zaposlenici)</t>
  </si>
  <si>
    <t>Ostale naknade građanima i kućanstvima</t>
  </si>
  <si>
    <t>Materijal za higijenske potrebe-mjere zaštite od COVID-19 (učenici)</t>
  </si>
  <si>
    <t>PRIJEDLOG  FINANCIJSKOG PLANA OSNOVNE ŠKOLE TENJA ZA 2020. I                                                                                                                                                PROJEKCIJA PLANA ZA  2021. I 2022. GODINU - rebalans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</si>
</sst>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2" fillId="0" borderId="0" applyFont="0" applyFill="0" applyBorder="0" applyAlignment="0" applyProtection="0"/>
  </cellStyleXfs>
  <cellXfs count="261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20" fillId="24" borderId="10" xfId="0" applyNumberFormat="1" applyFont="1" applyFill="1" applyBorder="1" applyAlignment="1" applyProtection="1">
      <alignment wrapText="1"/>
    </xf>
    <xf numFmtId="0" fontId="38" fillId="24" borderId="10" xfId="0" applyNumberFormat="1" applyFont="1" applyFill="1" applyBorder="1" applyAlignment="1" applyProtection="1">
      <alignment wrapText="1"/>
    </xf>
    <xf numFmtId="0" fontId="40" fillId="24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37" fillId="25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4" borderId="26" xfId="0" applyNumberFormat="1" applyFont="1" applyFill="1" applyBorder="1" applyAlignment="1" applyProtection="1">
      <alignment horizontal="center"/>
    </xf>
    <xf numFmtId="0" fontId="38" fillId="24" borderId="26" xfId="0" applyNumberFormat="1" applyFont="1" applyFill="1" applyBorder="1" applyAlignment="1" applyProtection="1">
      <alignment horizontal="center"/>
    </xf>
    <xf numFmtId="0" fontId="40" fillId="24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37" fillId="25" borderId="26" xfId="0" applyNumberFormat="1" applyFont="1" applyFill="1" applyBorder="1" applyAlignment="1" applyProtection="1">
      <alignment horizontal="center"/>
    </xf>
    <xf numFmtId="0" fontId="37" fillId="24" borderId="10" xfId="0" applyNumberFormat="1" applyFont="1" applyFill="1" applyBorder="1" applyAlignment="1" applyProtection="1">
      <alignment wrapText="1"/>
    </xf>
    <xf numFmtId="1" fontId="41" fillId="19" borderId="23" xfId="0" applyNumberFormat="1" applyFont="1" applyFill="1" applyBorder="1" applyAlignment="1">
      <alignment horizontal="left" wrapText="1"/>
    </xf>
    <xf numFmtId="0" fontId="41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25" xfId="0" applyFont="1" applyBorder="1" applyAlignment="1">
      <alignment vertical="center" wrapText="1"/>
    </xf>
    <xf numFmtId="1" fontId="41" fillId="19" borderId="26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1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4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0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0" fontId="20" fillId="21" borderId="0" xfId="0" applyNumberFormat="1" applyFont="1" applyFill="1" applyBorder="1" applyAlignment="1" applyProtection="1"/>
    <xf numFmtId="164" fontId="20" fillId="26" borderId="10" xfId="38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25" borderId="26" xfId="0" applyNumberFormat="1" applyFont="1" applyFill="1" applyBorder="1" applyAlignment="1" applyProtection="1">
      <alignment horizontal="center"/>
    </xf>
    <xf numFmtId="0" fontId="18" fillId="25" borderId="10" xfId="0" applyNumberFormat="1" applyFont="1" applyFill="1" applyBorder="1" applyAlignment="1" applyProtection="1">
      <alignment wrapText="1"/>
    </xf>
    <xf numFmtId="0" fontId="20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164" fontId="18" fillId="27" borderId="10" xfId="38" applyNumberFormat="1" applyFont="1" applyFill="1" applyBorder="1" applyAlignment="1" applyProtection="1"/>
    <xf numFmtId="164" fontId="18" fillId="27" borderId="27" xfId="38" applyNumberFormat="1" applyFont="1" applyFill="1" applyBorder="1" applyAlignment="1" applyProtection="1"/>
    <xf numFmtId="0" fontId="18" fillId="21" borderId="10" xfId="0" applyNumberFormat="1" applyFont="1" applyFill="1" applyBorder="1" applyAlignment="1" applyProtection="1">
      <alignment wrapText="1"/>
    </xf>
    <xf numFmtId="0" fontId="18" fillId="24" borderId="10" xfId="0" applyNumberFormat="1" applyFont="1" applyFill="1" applyBorder="1" applyAlignment="1" applyProtection="1">
      <alignment wrapText="1"/>
    </xf>
    <xf numFmtId="164" fontId="20" fillId="24" borderId="10" xfId="38" applyNumberFormat="1" applyFont="1" applyFill="1" applyBorder="1" applyAlignment="1" applyProtection="1"/>
    <xf numFmtId="0" fontId="40" fillId="27" borderId="1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38" fillId="27" borderId="26" xfId="0" applyNumberFormat="1" applyFont="1" applyFill="1" applyBorder="1" applyAlignment="1" applyProtection="1">
      <alignment horizontal="center"/>
    </xf>
    <xf numFmtId="0" fontId="18" fillId="24" borderId="26" xfId="0" applyNumberFormat="1" applyFont="1" applyFill="1" applyBorder="1" applyAlignment="1" applyProtection="1">
      <alignment horizontal="center"/>
    </xf>
    <xf numFmtId="0" fontId="18" fillId="21" borderId="26" xfId="0" applyNumberFormat="1" applyFont="1" applyFill="1" applyBorder="1" applyAlignment="1" applyProtection="1">
      <alignment horizontal="center"/>
    </xf>
    <xf numFmtId="164" fontId="39" fillId="21" borderId="10" xfId="38" applyNumberFormat="1" applyFont="1" applyFill="1" applyBorder="1" applyAlignment="1" applyProtection="1"/>
    <xf numFmtId="164" fontId="18" fillId="21" borderId="10" xfId="38" applyNumberFormat="1" applyFont="1" applyFill="1" applyBorder="1" applyAlignment="1" applyProtection="1"/>
    <xf numFmtId="0" fontId="20" fillId="27" borderId="26" xfId="0" applyNumberFormat="1" applyFont="1" applyFill="1" applyBorder="1" applyAlignment="1" applyProtection="1">
      <alignment horizontal="center"/>
    </xf>
    <xf numFmtId="0" fontId="20" fillId="27" borderId="10" xfId="0" applyNumberFormat="1" applyFont="1" applyFill="1" applyBorder="1" applyAlignment="1" applyProtection="1">
      <alignment wrapText="1"/>
    </xf>
    <xf numFmtId="0" fontId="18" fillId="27" borderId="10" xfId="0" applyNumberFormat="1" applyFont="1" applyFill="1" applyBorder="1" applyAlignment="1" applyProtection="1">
      <alignment wrapText="1"/>
    </xf>
    <xf numFmtId="0" fontId="18" fillId="27" borderId="26" xfId="0" applyNumberFormat="1" applyFont="1" applyFill="1" applyBorder="1" applyAlignment="1" applyProtection="1">
      <alignment horizontal="center"/>
    </xf>
    <xf numFmtId="0" fontId="43" fillId="27" borderId="26" xfId="0" applyNumberFormat="1" applyFont="1" applyFill="1" applyBorder="1" applyAlignment="1" applyProtection="1">
      <alignment horizontal="center"/>
    </xf>
    <xf numFmtId="0" fontId="43" fillId="27" borderId="10" xfId="0" applyNumberFormat="1" applyFont="1" applyFill="1" applyBorder="1" applyAlignment="1" applyProtection="1">
      <alignment wrapText="1"/>
    </xf>
    <xf numFmtId="0" fontId="38" fillId="21" borderId="26" xfId="0" applyNumberFormat="1" applyFont="1" applyFill="1" applyBorder="1" applyAlignment="1" applyProtection="1">
      <alignment horizontal="center"/>
    </xf>
    <xf numFmtId="0" fontId="38" fillId="21" borderId="10" xfId="0" applyNumberFormat="1" applyFont="1" applyFill="1" applyBorder="1" applyAlignment="1" applyProtection="1">
      <alignment wrapText="1"/>
    </xf>
    <xf numFmtId="164" fontId="20" fillId="27" borderId="10" xfId="38" applyNumberFormat="1" applyFont="1" applyFill="1" applyBorder="1" applyAlignment="1" applyProtection="1"/>
    <xf numFmtId="0" fontId="40" fillId="27" borderId="26" xfId="0" applyNumberFormat="1" applyFont="1" applyFill="1" applyBorder="1" applyAlignment="1" applyProtection="1">
      <alignment horizontal="center"/>
    </xf>
    <xf numFmtId="0" fontId="37" fillId="27" borderId="26" xfId="0" applyNumberFormat="1" applyFont="1" applyFill="1" applyBorder="1" applyAlignment="1" applyProtection="1">
      <alignment horizontal="center"/>
    </xf>
    <xf numFmtId="0" fontId="37" fillId="27" borderId="10" xfId="0" applyNumberFormat="1" applyFont="1" applyFill="1" applyBorder="1" applyAlignment="1" applyProtection="1">
      <alignment wrapText="1"/>
    </xf>
    <xf numFmtId="0" fontId="43" fillId="27" borderId="26" xfId="0" applyNumberFormat="1" applyFont="1" applyFill="1" applyBorder="1" applyAlignment="1" applyProtection="1">
      <alignment horizontal="left"/>
    </xf>
    <xf numFmtId="0" fontId="43" fillId="27" borderId="10" xfId="0" applyNumberFormat="1" applyFont="1" applyFill="1" applyBorder="1" applyAlignment="1" applyProtection="1"/>
    <xf numFmtId="14" fontId="40" fillId="27" borderId="26" xfId="0" applyNumberFormat="1" applyFont="1" applyFill="1" applyBorder="1" applyAlignment="1" applyProtection="1">
      <alignment horizontal="center"/>
    </xf>
    <xf numFmtId="0" fontId="38" fillId="28" borderId="26" xfId="0" applyNumberFormat="1" applyFont="1" applyFill="1" applyBorder="1" applyAlignment="1" applyProtection="1">
      <alignment horizontal="center"/>
    </xf>
    <xf numFmtId="0" fontId="3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center"/>
    </xf>
    <xf numFmtId="0" fontId="40" fillId="28" borderId="10" xfId="0" applyNumberFormat="1" applyFont="1" applyFill="1" applyBorder="1" applyAlignment="1" applyProtection="1">
      <alignment wrapText="1"/>
    </xf>
    <xf numFmtId="0" fontId="20" fillId="28" borderId="26" xfId="0" applyNumberFormat="1" applyFont="1" applyFill="1" applyBorder="1" applyAlignment="1" applyProtection="1">
      <alignment horizontal="center"/>
    </xf>
    <xf numFmtId="0" fontId="20" fillId="28" borderId="10" xfId="0" applyNumberFormat="1" applyFont="1" applyFill="1" applyBorder="1" applyAlignment="1" applyProtection="1">
      <alignment wrapText="1"/>
    </xf>
    <xf numFmtId="0" fontId="37" fillId="28" borderId="26" xfId="0" applyNumberFormat="1" applyFont="1" applyFill="1" applyBorder="1" applyAlignment="1" applyProtection="1">
      <alignment horizontal="center"/>
    </xf>
    <xf numFmtId="0" fontId="37" fillId="28" borderId="10" xfId="0" applyNumberFormat="1" applyFont="1" applyFill="1" applyBorder="1" applyAlignment="1" applyProtection="1">
      <alignment wrapText="1"/>
    </xf>
    <xf numFmtId="0" fontId="20" fillId="28" borderId="0" xfId="0" applyNumberFormat="1" applyFont="1" applyFill="1" applyBorder="1" applyAlignment="1" applyProtection="1"/>
    <xf numFmtId="0" fontId="1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left"/>
    </xf>
    <xf numFmtId="164" fontId="18" fillId="28" borderId="10" xfId="38" applyNumberFormat="1" applyFont="1" applyFill="1" applyBorder="1" applyAlignment="1" applyProtection="1"/>
    <xf numFmtId="164" fontId="20" fillId="28" borderId="10" xfId="38" applyNumberFormat="1" applyFont="1" applyFill="1" applyBorder="1" applyAlignment="1" applyProtection="1"/>
    <xf numFmtId="164" fontId="39" fillId="28" borderId="10" xfId="38" applyNumberFormat="1" applyFont="1" applyFill="1" applyBorder="1" applyAlignment="1" applyProtection="1"/>
    <xf numFmtId="164" fontId="20" fillId="25" borderId="10" xfId="38" applyNumberFormat="1" applyFont="1" applyFill="1" applyBorder="1" applyAlignment="1" applyProtection="1"/>
    <xf numFmtId="3" fontId="20" fillId="21" borderId="10" xfId="0" applyNumberFormat="1" applyFont="1" applyFill="1" applyBorder="1" applyAlignment="1" applyProtection="1">
      <alignment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1" fontId="41" fillId="19" borderId="35" xfId="0" applyNumberFormat="1" applyFont="1" applyFill="1" applyBorder="1" applyAlignment="1">
      <alignment horizontal="left" wrapText="1"/>
    </xf>
    <xf numFmtId="0" fontId="41" fillId="0" borderId="36" xfId="0" applyFont="1" applyBorder="1" applyAlignment="1">
      <alignment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vertical="center" wrapText="1"/>
    </xf>
    <xf numFmtId="1" fontId="14" fillId="19" borderId="31" xfId="0" applyNumberFormat="1" applyFont="1" applyFill="1" applyBorder="1" applyAlignment="1">
      <alignment horizontal="left" wrapText="1"/>
    </xf>
    <xf numFmtId="0" fontId="43" fillId="27" borderId="26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164" fontId="20" fillId="29" borderId="10" xfId="38" applyNumberFormat="1" applyFont="1" applyFill="1" applyBorder="1" applyAlignment="1" applyProtection="1"/>
    <xf numFmtId="0" fontId="38" fillId="27" borderId="10" xfId="0" applyNumberFormat="1" applyFont="1" applyFill="1" applyBorder="1" applyAlignment="1" applyProtection="1">
      <alignment wrapText="1"/>
    </xf>
    <xf numFmtId="0" fontId="20" fillId="30" borderId="26" xfId="0" applyNumberFormat="1" applyFont="1" applyFill="1" applyBorder="1" applyAlignment="1" applyProtection="1">
      <alignment horizontal="center"/>
    </xf>
    <xf numFmtId="0" fontId="37" fillId="30" borderId="10" xfId="0" applyNumberFormat="1" applyFont="1" applyFill="1" applyBorder="1" applyAlignment="1" applyProtection="1">
      <alignment wrapText="1"/>
    </xf>
    <xf numFmtId="164" fontId="18" fillId="30" borderId="10" xfId="38" applyNumberFormat="1" applyFont="1" applyFill="1" applyBorder="1" applyAlignment="1" applyProtection="1"/>
    <xf numFmtId="164" fontId="20" fillId="30" borderId="10" xfId="38" applyNumberFormat="1" applyFont="1" applyFill="1" applyBorder="1" applyAlignment="1" applyProtection="1"/>
    <xf numFmtId="164" fontId="18" fillId="24" borderId="10" xfId="38" applyNumberFormat="1" applyFont="1" applyFill="1" applyBorder="1" applyAlignment="1" applyProtection="1"/>
    <xf numFmtId="164" fontId="39" fillId="24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14" fillId="20" borderId="9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14" fillId="0" borderId="9" xfId="0" applyNumberFormat="1" applyFont="1" applyFill="1" applyBorder="1" applyAlignment="1" applyProtection="1"/>
    <xf numFmtId="0" fontId="30" fillId="0" borderId="19" xfId="0" quotePrefix="1" applyFont="1" applyFill="1" applyBorder="1" applyAlignment="1">
      <alignment horizontal="left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  <cellStyle name="Zarez" xfId="3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="" xmlns:a16="http://schemas.microsoft.com/office/drawing/2014/main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="" xmlns:a16="http://schemas.microsoft.com/office/drawing/2014/main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280" name="Line 1">
          <a:extLst>
            <a:ext uri="{FF2B5EF4-FFF2-40B4-BE49-F238E27FC236}">
              <a16:creationId xmlns="" xmlns:a16="http://schemas.microsoft.com/office/drawing/2014/main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281" name="Line 2">
          <a:extLst>
            <a:ext uri="{FF2B5EF4-FFF2-40B4-BE49-F238E27FC236}">
              <a16:creationId xmlns="" xmlns:a16="http://schemas.microsoft.com/office/drawing/2014/main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282" name="Line 1">
          <a:extLst>
            <a:ext uri="{FF2B5EF4-FFF2-40B4-BE49-F238E27FC236}">
              <a16:creationId xmlns="" xmlns:a16="http://schemas.microsoft.com/office/drawing/2014/main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283" name="Line 2">
          <a:extLst>
            <a:ext uri="{FF2B5EF4-FFF2-40B4-BE49-F238E27FC236}">
              <a16:creationId xmlns="" xmlns:a16="http://schemas.microsoft.com/office/drawing/2014/main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5"/>
  <sheetViews>
    <sheetView view="pageBreakPreview" zoomScaleSheetLayoutView="100" workbookViewId="0">
      <selection activeCell="A3" sqref="A3:H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26"/>
      <c r="B2" s="226"/>
      <c r="C2" s="226"/>
      <c r="D2" s="226"/>
      <c r="E2" s="226"/>
      <c r="F2" s="226"/>
      <c r="G2" s="226"/>
      <c r="H2" s="226"/>
    </row>
    <row r="3" spans="1:10" ht="48" customHeight="1" x14ac:dyDescent="0.2">
      <c r="A3" s="227" t="s">
        <v>157</v>
      </c>
      <c r="B3" s="227"/>
      <c r="C3" s="227"/>
      <c r="D3" s="227"/>
      <c r="E3" s="227"/>
      <c r="F3" s="227"/>
      <c r="G3" s="227"/>
      <c r="H3" s="227"/>
    </row>
    <row r="4" spans="1:10" s="51" customFormat="1" ht="26.25" customHeight="1" x14ac:dyDescent="0.2">
      <c r="A4" s="227" t="s">
        <v>32</v>
      </c>
      <c r="B4" s="227"/>
      <c r="C4" s="227"/>
      <c r="D4" s="227"/>
      <c r="E4" s="227"/>
      <c r="F4" s="227"/>
      <c r="G4" s="228"/>
      <c r="H4" s="228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133</v>
      </c>
      <c r="G6" s="58" t="s">
        <v>42</v>
      </c>
      <c r="H6" s="59" t="s">
        <v>134</v>
      </c>
      <c r="I6" s="60"/>
    </row>
    <row r="7" spans="1:10" ht="27.75" customHeight="1" x14ac:dyDescent="0.25">
      <c r="A7" s="229" t="s">
        <v>33</v>
      </c>
      <c r="B7" s="230"/>
      <c r="C7" s="230"/>
      <c r="D7" s="230"/>
      <c r="E7" s="231"/>
      <c r="F7" s="74">
        <v>11121117</v>
      </c>
      <c r="G7" s="74">
        <v>11346431</v>
      </c>
      <c r="H7" s="74">
        <v>11573359</v>
      </c>
      <c r="I7" s="72"/>
    </row>
    <row r="8" spans="1:10" ht="22.5" customHeight="1" x14ac:dyDescent="0.25">
      <c r="A8" s="232" t="s">
        <v>0</v>
      </c>
      <c r="B8" s="233"/>
      <c r="C8" s="233"/>
      <c r="D8" s="233"/>
      <c r="E8" s="234"/>
      <c r="F8" s="77">
        <v>11121117</v>
      </c>
      <c r="G8" s="77">
        <v>11346431</v>
      </c>
      <c r="H8" s="77">
        <v>11573359</v>
      </c>
    </row>
    <row r="9" spans="1:10" ht="22.5" customHeight="1" x14ac:dyDescent="0.25">
      <c r="A9" s="235" t="s">
        <v>35</v>
      </c>
      <c r="B9" s="234"/>
      <c r="C9" s="234"/>
      <c r="D9" s="234"/>
      <c r="E9" s="234"/>
      <c r="F9" s="77"/>
      <c r="G9" s="77"/>
      <c r="H9" s="77"/>
    </row>
    <row r="10" spans="1:10" ht="22.5" customHeight="1" x14ac:dyDescent="0.25">
      <c r="A10" s="73" t="s">
        <v>34</v>
      </c>
      <c r="B10" s="76"/>
      <c r="C10" s="76"/>
      <c r="D10" s="76"/>
      <c r="E10" s="76"/>
      <c r="F10" s="74">
        <v>11191552</v>
      </c>
      <c r="G10" s="74">
        <v>11415383</v>
      </c>
      <c r="H10" s="74">
        <v>11643691</v>
      </c>
    </row>
    <row r="11" spans="1:10" ht="22.5" customHeight="1" x14ac:dyDescent="0.25">
      <c r="A11" s="236" t="s">
        <v>1</v>
      </c>
      <c r="B11" s="233"/>
      <c r="C11" s="233"/>
      <c r="D11" s="233"/>
      <c r="E11" s="237"/>
      <c r="F11" s="77">
        <v>11191552</v>
      </c>
      <c r="G11" s="77">
        <v>11415383</v>
      </c>
      <c r="H11" s="62">
        <v>11643691</v>
      </c>
      <c r="I11" s="41"/>
      <c r="J11" s="41"/>
    </row>
    <row r="12" spans="1:10" ht="22.5" customHeight="1" x14ac:dyDescent="0.25">
      <c r="A12" s="238" t="s">
        <v>38</v>
      </c>
      <c r="B12" s="234"/>
      <c r="C12" s="234"/>
      <c r="D12" s="234"/>
      <c r="E12" s="234"/>
      <c r="F12" s="61"/>
      <c r="G12" s="61"/>
      <c r="H12" s="62"/>
      <c r="I12" s="41"/>
      <c r="J12" s="41"/>
    </row>
    <row r="13" spans="1:10" ht="22.5" customHeight="1" x14ac:dyDescent="0.25">
      <c r="A13" s="239" t="s">
        <v>2</v>
      </c>
      <c r="B13" s="230"/>
      <c r="C13" s="230"/>
      <c r="D13" s="230"/>
      <c r="E13" s="230"/>
      <c r="F13" s="75">
        <v>70435</v>
      </c>
      <c r="G13" s="75">
        <v>68952</v>
      </c>
      <c r="H13" s="75">
        <v>70332</v>
      </c>
      <c r="J13" s="41"/>
    </row>
    <row r="14" spans="1:10" ht="25.5" customHeight="1" x14ac:dyDescent="0.2">
      <c r="A14" s="227"/>
      <c r="B14" s="240"/>
      <c r="C14" s="240"/>
      <c r="D14" s="240"/>
      <c r="E14" s="240"/>
      <c r="F14" s="241"/>
      <c r="G14" s="241"/>
      <c r="H14" s="241"/>
    </row>
    <row r="15" spans="1:10" ht="27.75" customHeight="1" x14ac:dyDescent="0.25">
      <c r="A15" s="54"/>
      <c r="B15" s="55"/>
      <c r="C15" s="55"/>
      <c r="D15" s="56"/>
      <c r="E15" s="57"/>
      <c r="F15" s="58" t="s">
        <v>133</v>
      </c>
      <c r="G15" s="58" t="s">
        <v>135</v>
      </c>
      <c r="H15" s="59" t="s">
        <v>134</v>
      </c>
      <c r="J15" s="41"/>
    </row>
    <row r="16" spans="1:10" ht="30.75" customHeight="1" x14ac:dyDescent="0.25">
      <c r="A16" s="242" t="s">
        <v>39</v>
      </c>
      <c r="B16" s="243"/>
      <c r="C16" s="243"/>
      <c r="D16" s="243"/>
      <c r="E16" s="244"/>
      <c r="F16" s="78">
        <v>104576</v>
      </c>
      <c r="G16" s="78">
        <v>104576</v>
      </c>
      <c r="H16" s="79">
        <v>104576</v>
      </c>
      <c r="J16" s="41"/>
    </row>
    <row r="17" spans="1:11" ht="34.5" customHeight="1" x14ac:dyDescent="0.25">
      <c r="A17" s="245" t="s">
        <v>40</v>
      </c>
      <c r="B17" s="246"/>
      <c r="C17" s="246"/>
      <c r="D17" s="246"/>
      <c r="E17" s="247"/>
      <c r="F17" s="80">
        <v>70435</v>
      </c>
      <c r="G17" s="80">
        <v>68952</v>
      </c>
      <c r="H17" s="75">
        <v>70332</v>
      </c>
      <c r="J17" s="41"/>
    </row>
    <row r="18" spans="1:11" s="46" customFormat="1" ht="25.5" customHeight="1" x14ac:dyDescent="0.25">
      <c r="A18" s="250"/>
      <c r="B18" s="240"/>
      <c r="C18" s="240"/>
      <c r="D18" s="240"/>
      <c r="E18" s="240"/>
      <c r="F18" s="241"/>
      <c r="G18" s="241"/>
      <c r="H18" s="241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136</v>
      </c>
      <c r="G19" s="58" t="s">
        <v>135</v>
      </c>
      <c r="H19" s="59" t="s">
        <v>137</v>
      </c>
      <c r="J19" s="81"/>
      <c r="K19" s="81"/>
    </row>
    <row r="20" spans="1:11" s="46" customFormat="1" ht="22.5" customHeight="1" x14ac:dyDescent="0.25">
      <c r="A20" s="232" t="s">
        <v>3</v>
      </c>
      <c r="B20" s="233"/>
      <c r="C20" s="233"/>
      <c r="D20" s="233"/>
      <c r="E20" s="233"/>
      <c r="F20" s="61"/>
      <c r="G20" s="61"/>
      <c r="H20" s="61"/>
      <c r="J20" s="81"/>
    </row>
    <row r="21" spans="1:11" s="46" customFormat="1" ht="33.75" customHeight="1" x14ac:dyDescent="0.25">
      <c r="A21" s="232" t="s">
        <v>4</v>
      </c>
      <c r="B21" s="233"/>
      <c r="C21" s="233"/>
      <c r="D21" s="233"/>
      <c r="E21" s="233"/>
      <c r="F21" s="61"/>
      <c r="G21" s="61"/>
      <c r="H21" s="61"/>
    </row>
    <row r="22" spans="1:11" s="46" customFormat="1" ht="22.5" customHeight="1" x14ac:dyDescent="0.25">
      <c r="A22" s="239" t="s">
        <v>5</v>
      </c>
      <c r="B22" s="230"/>
      <c r="C22" s="230"/>
      <c r="D22" s="230"/>
      <c r="E22" s="230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250"/>
      <c r="B23" s="240"/>
      <c r="C23" s="240"/>
      <c r="D23" s="240"/>
      <c r="E23" s="240"/>
      <c r="F23" s="241"/>
      <c r="G23" s="241"/>
      <c r="H23" s="241"/>
    </row>
    <row r="24" spans="1:11" s="46" customFormat="1" ht="22.5" customHeight="1" x14ac:dyDescent="0.25">
      <c r="A24" s="236" t="s">
        <v>6</v>
      </c>
      <c r="B24" s="233"/>
      <c r="C24" s="233"/>
      <c r="D24" s="233"/>
      <c r="E24" s="233"/>
      <c r="F24" s="61">
        <v>0</v>
      </c>
      <c r="G24" s="61">
        <v>0</v>
      </c>
      <c r="H24" s="61">
        <v>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248" t="s">
        <v>41</v>
      </c>
      <c r="B26" s="249"/>
      <c r="C26" s="249"/>
      <c r="D26" s="249"/>
      <c r="E26" s="249"/>
      <c r="F26" s="249"/>
      <c r="G26" s="249"/>
      <c r="H26" s="249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view="pageBreakPreview" topLeftCell="A4" zoomScale="120" zoomScaleSheetLayoutView="120" workbookViewId="0">
      <selection activeCell="E15" sqref="E15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27" t="s">
        <v>7</v>
      </c>
      <c r="B1" s="227"/>
      <c r="C1" s="227"/>
      <c r="D1" s="227"/>
      <c r="E1" s="227"/>
      <c r="F1" s="227"/>
      <c r="G1" s="227"/>
      <c r="H1" s="227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53">
        <v>2020</v>
      </c>
      <c r="C3" s="254"/>
      <c r="D3" s="254"/>
      <c r="E3" s="254"/>
      <c r="F3" s="254"/>
      <c r="G3" s="254"/>
      <c r="H3" s="255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36</v>
      </c>
      <c r="H4" s="12" t="s">
        <v>17</v>
      </c>
    </row>
    <row r="5" spans="1:8" s="1" customFormat="1" ht="13.5" thickBot="1" x14ac:dyDescent="0.25">
      <c r="A5" s="213">
        <v>634</v>
      </c>
      <c r="B5" s="204"/>
      <c r="C5" s="205"/>
      <c r="D5" s="205"/>
      <c r="E5" s="212">
        <v>7165</v>
      </c>
      <c r="F5" s="205"/>
      <c r="G5" s="205"/>
      <c r="H5" s="206"/>
    </row>
    <row r="6" spans="1:8" s="1" customFormat="1" x14ac:dyDescent="0.2">
      <c r="A6" s="106">
        <v>636</v>
      </c>
      <c r="B6" s="107"/>
      <c r="C6" s="107"/>
      <c r="D6" s="107"/>
      <c r="E6" s="147">
        <v>9514000</v>
      </c>
      <c r="F6" s="107"/>
      <c r="G6" s="107"/>
      <c r="H6" s="111"/>
    </row>
    <row r="7" spans="1:8" s="1" customFormat="1" x14ac:dyDescent="0.2">
      <c r="A7" s="207">
        <v>638</v>
      </c>
      <c r="B7" s="208"/>
      <c r="C7" s="208"/>
      <c r="D7" s="208"/>
      <c r="E7" s="209"/>
      <c r="F7" s="208"/>
      <c r="G7" s="208"/>
      <c r="H7" s="210"/>
    </row>
    <row r="8" spans="1:8" s="1" customFormat="1" x14ac:dyDescent="0.2">
      <c r="A8" s="207">
        <v>639</v>
      </c>
      <c r="B8" s="208"/>
      <c r="C8" s="208"/>
      <c r="D8" s="208">
        <v>6152</v>
      </c>
      <c r="E8" s="209"/>
      <c r="F8" s="208"/>
      <c r="G8" s="208"/>
      <c r="H8" s="210"/>
    </row>
    <row r="9" spans="1:8" s="1" customFormat="1" x14ac:dyDescent="0.2">
      <c r="A9" s="112">
        <v>641</v>
      </c>
      <c r="B9" s="113"/>
      <c r="C9" s="113">
        <v>200</v>
      </c>
      <c r="D9" s="113"/>
      <c r="E9" s="211"/>
      <c r="F9" s="114"/>
      <c r="G9" s="114"/>
      <c r="H9" s="115"/>
    </row>
    <row r="10" spans="1:8" s="1" customFormat="1" x14ac:dyDescent="0.2">
      <c r="A10" s="116">
        <v>652</v>
      </c>
      <c r="B10" s="117"/>
      <c r="C10" s="117"/>
      <c r="D10" s="117">
        <v>693000</v>
      </c>
      <c r="E10" s="117"/>
      <c r="F10" s="117"/>
      <c r="G10" s="117"/>
      <c r="H10" s="118"/>
    </row>
    <row r="11" spans="1:8" s="1" customFormat="1" x14ac:dyDescent="0.2">
      <c r="A11" s="116">
        <v>661</v>
      </c>
      <c r="B11" s="117"/>
      <c r="C11" s="117">
        <v>32950</v>
      </c>
      <c r="D11" s="117"/>
      <c r="E11" s="117"/>
      <c r="F11" s="117"/>
      <c r="G11" s="117"/>
      <c r="H11" s="118"/>
    </row>
    <row r="12" spans="1:8" s="1" customFormat="1" x14ac:dyDescent="0.2">
      <c r="A12" s="116">
        <v>663</v>
      </c>
      <c r="B12" s="117"/>
      <c r="C12" s="117"/>
      <c r="D12" s="117"/>
      <c r="E12" s="117"/>
      <c r="F12" s="117">
        <v>20000</v>
      </c>
      <c r="G12" s="117"/>
      <c r="H12" s="118"/>
    </row>
    <row r="13" spans="1:8" s="1" customFormat="1" x14ac:dyDescent="0.2">
      <c r="A13" s="116">
        <v>671</v>
      </c>
      <c r="B13" s="117">
        <v>847650</v>
      </c>
      <c r="C13" s="117"/>
      <c r="D13" s="117"/>
      <c r="E13" s="117"/>
      <c r="F13" s="117"/>
      <c r="G13" s="117"/>
      <c r="H13" s="118"/>
    </row>
    <row r="14" spans="1:8" s="1" customFormat="1" ht="13.5" thickBot="1" x14ac:dyDescent="0.25">
      <c r="A14" s="119">
        <v>922</v>
      </c>
      <c r="B14" s="120"/>
      <c r="C14" s="120">
        <v>10000</v>
      </c>
      <c r="D14" s="120"/>
      <c r="E14" s="120">
        <v>60435</v>
      </c>
      <c r="F14" s="120"/>
      <c r="G14" s="120"/>
      <c r="H14" s="121"/>
    </row>
    <row r="15" spans="1:8" s="1" customFormat="1" ht="30" customHeight="1" thickBot="1" x14ac:dyDescent="0.25">
      <c r="A15" s="13" t="s">
        <v>18</v>
      </c>
      <c r="B15" s="14">
        <f>SUM(B10:B14)</f>
        <v>847650</v>
      </c>
      <c r="C15" s="14">
        <v>43150</v>
      </c>
      <c r="D15" s="14">
        <v>699152</v>
      </c>
      <c r="E15" s="14">
        <v>9581600</v>
      </c>
      <c r="F15" s="14">
        <f>SUM(F10:F14)</f>
        <v>20000</v>
      </c>
      <c r="G15" s="14">
        <f>SUM(G10:G14)</f>
        <v>0</v>
      </c>
      <c r="H15" s="14">
        <f>SUM(H10:H14)</f>
        <v>0</v>
      </c>
    </row>
    <row r="16" spans="1:8" s="1" customFormat="1" ht="28.5" customHeight="1" thickBot="1" x14ac:dyDescent="0.25">
      <c r="A16" s="13" t="s">
        <v>37</v>
      </c>
      <c r="B16" s="256">
        <f>B15+C15+D15+E15+F15+G15+H15</f>
        <v>11191552</v>
      </c>
      <c r="C16" s="257"/>
      <c r="D16" s="257"/>
      <c r="E16" s="257"/>
      <c r="F16" s="257"/>
      <c r="G16" s="257"/>
      <c r="H16" s="258"/>
    </row>
    <row r="17" spans="1:8" ht="13.5" thickBot="1" x14ac:dyDescent="0.25">
      <c r="A17" s="5"/>
      <c r="B17" s="5"/>
      <c r="C17" s="5"/>
      <c r="D17" s="6"/>
      <c r="E17" s="15"/>
      <c r="H17" s="9"/>
    </row>
    <row r="18" spans="1:8" ht="24" customHeight="1" thickBot="1" x14ac:dyDescent="0.25">
      <c r="A18" s="70" t="s">
        <v>9</v>
      </c>
      <c r="B18" s="253">
        <v>2021</v>
      </c>
      <c r="C18" s="254"/>
      <c r="D18" s="254"/>
      <c r="E18" s="254"/>
      <c r="F18" s="254"/>
      <c r="G18" s="254"/>
      <c r="H18" s="255"/>
    </row>
    <row r="19" spans="1:8" ht="90" thickBot="1" x14ac:dyDescent="0.25">
      <c r="A19" s="71" t="s">
        <v>10</v>
      </c>
      <c r="B19" s="10" t="s">
        <v>11</v>
      </c>
      <c r="C19" s="11" t="s">
        <v>12</v>
      </c>
      <c r="D19" s="11" t="s">
        <v>13</v>
      </c>
      <c r="E19" s="11" t="s">
        <v>14</v>
      </c>
      <c r="F19" s="11" t="s">
        <v>15</v>
      </c>
      <c r="G19" s="11" t="s">
        <v>36</v>
      </c>
      <c r="H19" s="12" t="s">
        <v>17</v>
      </c>
    </row>
    <row r="20" spans="1:8" s="110" customFormat="1" x14ac:dyDescent="0.2">
      <c r="A20" s="122">
        <v>634</v>
      </c>
      <c r="B20" s="107"/>
      <c r="C20" s="107"/>
      <c r="D20" s="107"/>
      <c r="E20" s="147">
        <v>10200</v>
      </c>
      <c r="F20" s="107"/>
      <c r="G20" s="107"/>
      <c r="H20" s="111"/>
    </row>
    <row r="21" spans="1:8" x14ac:dyDescent="0.2">
      <c r="A21" s="112">
        <v>636</v>
      </c>
      <c r="B21" s="123"/>
      <c r="C21" s="117"/>
      <c r="D21" s="124"/>
      <c r="E21" s="123">
        <v>9763032</v>
      </c>
      <c r="F21" s="123"/>
      <c r="G21" s="123"/>
      <c r="H21" s="125"/>
    </row>
    <row r="22" spans="1:8" s="215" customFormat="1" x14ac:dyDescent="0.2">
      <c r="A22" s="112">
        <v>638</v>
      </c>
      <c r="B22" s="123"/>
      <c r="C22" s="117"/>
      <c r="D22" s="124"/>
      <c r="E22" s="123"/>
      <c r="F22" s="123"/>
      <c r="G22" s="123"/>
      <c r="H22" s="125"/>
    </row>
    <row r="23" spans="1:8" s="215" customFormat="1" x14ac:dyDescent="0.2">
      <c r="A23" s="112">
        <v>641</v>
      </c>
      <c r="B23" s="123"/>
      <c r="C23" s="117">
        <v>204</v>
      </c>
      <c r="D23" s="124"/>
      <c r="E23" s="123"/>
      <c r="F23" s="123"/>
      <c r="G23" s="123"/>
      <c r="H23" s="125"/>
    </row>
    <row r="24" spans="1:8" x14ac:dyDescent="0.2">
      <c r="A24" s="116">
        <v>652</v>
      </c>
      <c r="B24" s="117"/>
      <c r="C24" s="117"/>
      <c r="D24" s="117">
        <v>713135</v>
      </c>
      <c r="E24" s="117"/>
      <c r="F24" s="117"/>
      <c r="G24" s="117"/>
      <c r="H24" s="118"/>
    </row>
    <row r="25" spans="1:8" x14ac:dyDescent="0.2">
      <c r="A25" s="116">
        <v>661</v>
      </c>
      <c r="B25" s="117"/>
      <c r="C25" s="117">
        <v>33609</v>
      </c>
      <c r="D25" s="117"/>
      <c r="E25" s="117"/>
      <c r="F25" s="117"/>
      <c r="G25" s="117"/>
      <c r="H25" s="118"/>
    </row>
    <row r="26" spans="1:8" x14ac:dyDescent="0.2">
      <c r="A26" s="116">
        <v>663</v>
      </c>
      <c r="B26" s="117"/>
      <c r="C26" s="117"/>
      <c r="D26" s="117"/>
      <c r="E26" s="117"/>
      <c r="F26" s="117">
        <v>20400</v>
      </c>
      <c r="G26" s="117"/>
      <c r="H26" s="118"/>
    </row>
    <row r="27" spans="1:8" x14ac:dyDescent="0.2">
      <c r="A27" s="116">
        <v>671</v>
      </c>
      <c r="B27" s="117">
        <v>864603</v>
      </c>
      <c r="C27" s="117"/>
      <c r="D27" s="117"/>
      <c r="E27" s="117"/>
      <c r="F27" s="117"/>
      <c r="G27" s="117"/>
      <c r="H27" s="118"/>
    </row>
    <row r="28" spans="1:8" ht="13.5" thickBot="1" x14ac:dyDescent="0.25">
      <c r="A28" s="119">
        <v>922</v>
      </c>
      <c r="B28" s="120"/>
      <c r="C28" s="120">
        <v>10200</v>
      </c>
      <c r="D28" s="120"/>
      <c r="E28" s="120"/>
      <c r="F28" s="120"/>
      <c r="G28" s="120"/>
      <c r="H28" s="121"/>
    </row>
    <row r="29" spans="1:8" s="1" customFormat="1" ht="30" customHeight="1" thickBot="1" x14ac:dyDescent="0.25">
      <c r="A29" s="13" t="s">
        <v>18</v>
      </c>
      <c r="B29" s="14">
        <f>SUM(B21:B28)</f>
        <v>864603</v>
      </c>
      <c r="C29" s="14">
        <v>44013</v>
      </c>
      <c r="D29" s="14">
        <v>713135</v>
      </c>
      <c r="E29" s="14">
        <v>9773232</v>
      </c>
      <c r="F29" s="14">
        <v>20400</v>
      </c>
      <c r="G29" s="14">
        <f>SUM(G21:G28)</f>
        <v>0</v>
      </c>
      <c r="H29" s="14">
        <f>SUM(H21:H28)</f>
        <v>0</v>
      </c>
    </row>
    <row r="30" spans="1:8" s="1" customFormat="1" ht="28.5" customHeight="1" thickBot="1" x14ac:dyDescent="0.25">
      <c r="A30" s="13" t="s">
        <v>43</v>
      </c>
      <c r="B30" s="256">
        <v>11415383</v>
      </c>
      <c r="C30" s="257"/>
      <c r="D30" s="257"/>
      <c r="E30" s="257"/>
      <c r="F30" s="257"/>
      <c r="G30" s="257"/>
      <c r="H30" s="258"/>
    </row>
    <row r="31" spans="1:8" ht="13.5" thickBot="1" x14ac:dyDescent="0.25">
      <c r="D31" s="17"/>
      <c r="E31" s="18"/>
    </row>
    <row r="32" spans="1:8" ht="26.25" thickBot="1" x14ac:dyDescent="0.25">
      <c r="A32" s="70" t="s">
        <v>9</v>
      </c>
      <c r="B32" s="253">
        <v>2022</v>
      </c>
      <c r="C32" s="254"/>
      <c r="D32" s="254"/>
      <c r="E32" s="254"/>
      <c r="F32" s="254"/>
      <c r="G32" s="254"/>
      <c r="H32" s="255"/>
    </row>
    <row r="33" spans="1:8" ht="90" thickBot="1" x14ac:dyDescent="0.25">
      <c r="A33" s="71" t="s">
        <v>10</v>
      </c>
      <c r="B33" s="10" t="s">
        <v>11</v>
      </c>
      <c r="C33" s="11" t="s">
        <v>12</v>
      </c>
      <c r="D33" s="11" t="s">
        <v>13</v>
      </c>
      <c r="E33" s="11" t="s">
        <v>14</v>
      </c>
      <c r="F33" s="11" t="s">
        <v>15</v>
      </c>
      <c r="G33" s="11" t="s">
        <v>36</v>
      </c>
      <c r="H33" s="12" t="s">
        <v>17</v>
      </c>
    </row>
    <row r="34" spans="1:8" s="110" customFormat="1" x14ac:dyDescent="0.2">
      <c r="A34" s="122">
        <v>634</v>
      </c>
      <c r="B34" s="108"/>
      <c r="C34" s="108"/>
      <c r="D34" s="108"/>
      <c r="E34" s="147">
        <v>10404</v>
      </c>
      <c r="F34" s="95"/>
      <c r="G34" s="108"/>
      <c r="H34" s="109"/>
    </row>
    <row r="35" spans="1:8" x14ac:dyDescent="0.2">
      <c r="A35" s="112">
        <v>636</v>
      </c>
      <c r="B35" s="123"/>
      <c r="C35" s="117"/>
      <c r="D35" s="124"/>
      <c r="E35" s="123">
        <v>9958293</v>
      </c>
      <c r="F35" s="123"/>
      <c r="G35" s="123"/>
      <c r="H35" s="125"/>
    </row>
    <row r="36" spans="1:8" s="215" customFormat="1" x14ac:dyDescent="0.2">
      <c r="A36" s="112">
        <v>638</v>
      </c>
      <c r="B36" s="123"/>
      <c r="C36" s="117"/>
      <c r="D36" s="124"/>
      <c r="E36" s="123"/>
      <c r="F36" s="123"/>
      <c r="G36" s="123"/>
      <c r="H36" s="125"/>
    </row>
    <row r="37" spans="1:8" s="215" customFormat="1" x14ac:dyDescent="0.2">
      <c r="A37" s="112">
        <v>641</v>
      </c>
      <c r="B37" s="123"/>
      <c r="C37" s="117">
        <v>208</v>
      </c>
      <c r="D37" s="124"/>
      <c r="E37" s="123"/>
      <c r="F37" s="123"/>
      <c r="G37" s="123"/>
      <c r="H37" s="125"/>
    </row>
    <row r="38" spans="1:8" x14ac:dyDescent="0.2">
      <c r="A38" s="116">
        <v>652</v>
      </c>
      <c r="B38" s="117"/>
      <c r="C38" s="117"/>
      <c r="D38" s="117">
        <v>727398</v>
      </c>
      <c r="E38" s="117"/>
      <c r="F38" s="117"/>
      <c r="G38" s="117"/>
      <c r="H38" s="118"/>
    </row>
    <row r="39" spans="1:8" x14ac:dyDescent="0.2">
      <c r="A39" s="116">
        <v>661</v>
      </c>
      <c r="B39" s="117"/>
      <c r="C39" s="117">
        <v>34281</v>
      </c>
      <c r="D39" s="117"/>
      <c r="E39" s="117"/>
      <c r="F39" s="117"/>
      <c r="G39" s="117"/>
      <c r="H39" s="118"/>
    </row>
    <row r="40" spans="1:8" ht="13.5" customHeight="1" x14ac:dyDescent="0.2">
      <c r="A40" s="116">
        <v>663</v>
      </c>
      <c r="B40" s="117"/>
      <c r="C40" s="117"/>
      <c r="D40" s="117"/>
      <c r="E40" s="117"/>
      <c r="F40" s="117">
        <v>20808</v>
      </c>
      <c r="G40" s="117"/>
      <c r="H40" s="118"/>
    </row>
    <row r="41" spans="1:8" ht="13.5" customHeight="1" x14ac:dyDescent="0.2">
      <c r="A41" s="116">
        <v>671</v>
      </c>
      <c r="B41" s="117">
        <v>881895</v>
      </c>
      <c r="C41" s="117"/>
      <c r="D41" s="117"/>
      <c r="E41" s="117"/>
      <c r="F41" s="117"/>
      <c r="G41" s="117"/>
      <c r="H41" s="118"/>
    </row>
    <row r="42" spans="1:8" ht="13.5" customHeight="1" thickBot="1" x14ac:dyDescent="0.25">
      <c r="A42" s="119">
        <v>922</v>
      </c>
      <c r="B42" s="120"/>
      <c r="C42" s="120">
        <v>10404</v>
      </c>
      <c r="D42" s="120"/>
      <c r="E42" s="120"/>
      <c r="F42" s="120"/>
      <c r="G42" s="120"/>
      <c r="H42" s="121"/>
    </row>
    <row r="43" spans="1:8" s="1" customFormat="1" ht="30" customHeight="1" thickBot="1" x14ac:dyDescent="0.25">
      <c r="A43" s="13" t="s">
        <v>18</v>
      </c>
      <c r="B43" s="14">
        <f>SUM(B35:B42)</f>
        <v>881895</v>
      </c>
      <c r="C43" s="14">
        <f>SUM(C35:C42)</f>
        <v>44893</v>
      </c>
      <c r="D43" s="14">
        <f>SUM(D35:D42)</f>
        <v>727398</v>
      </c>
      <c r="E43" s="14">
        <v>9968697</v>
      </c>
      <c r="F43" s="14">
        <f>SUM(F35:F42)</f>
        <v>20808</v>
      </c>
      <c r="G43" s="14">
        <f>SUM(G35:G42)</f>
        <v>0</v>
      </c>
      <c r="H43" s="14">
        <f>SUM(H35:H42)</f>
        <v>0</v>
      </c>
    </row>
    <row r="44" spans="1:8" s="1" customFormat="1" ht="28.5" customHeight="1" thickBot="1" x14ac:dyDescent="0.25">
      <c r="A44" s="13" t="s">
        <v>152</v>
      </c>
      <c r="B44" s="256">
        <v>11643691</v>
      </c>
      <c r="C44" s="257"/>
      <c r="D44" s="257"/>
      <c r="E44" s="257"/>
      <c r="F44" s="257"/>
      <c r="G44" s="257"/>
      <c r="H44" s="258"/>
    </row>
    <row r="45" spans="1:8" ht="13.5" customHeight="1" x14ac:dyDescent="0.2">
      <c r="C45" s="19"/>
      <c r="D45" s="17"/>
      <c r="E45" s="20"/>
    </row>
    <row r="46" spans="1:8" ht="13.5" customHeight="1" x14ac:dyDescent="0.2">
      <c r="C46" s="19"/>
      <c r="D46" s="21"/>
      <c r="E46" s="22"/>
    </row>
    <row r="47" spans="1:8" ht="13.5" customHeight="1" x14ac:dyDescent="0.2">
      <c r="D47" s="23"/>
      <c r="E47" s="24"/>
    </row>
    <row r="48" spans="1:8" ht="13.5" customHeight="1" x14ac:dyDescent="0.2">
      <c r="D48" s="25"/>
      <c r="E48" s="26"/>
    </row>
    <row r="49" spans="2:5" ht="13.5" customHeight="1" x14ac:dyDescent="0.2">
      <c r="D49" s="17"/>
      <c r="E49" s="18"/>
    </row>
    <row r="50" spans="2:5" ht="28.5" customHeight="1" x14ac:dyDescent="0.2">
      <c r="C50" s="19"/>
      <c r="D50" s="17"/>
      <c r="E50" s="27"/>
    </row>
    <row r="51" spans="2:5" ht="13.5" customHeight="1" x14ac:dyDescent="0.2">
      <c r="C51" s="19"/>
      <c r="D51" s="17"/>
      <c r="E51" s="22"/>
    </row>
    <row r="52" spans="2:5" ht="13.5" customHeight="1" x14ac:dyDescent="0.2">
      <c r="D52" s="17"/>
      <c r="E52" s="18"/>
    </row>
    <row r="53" spans="2:5" ht="13.5" customHeight="1" x14ac:dyDescent="0.2">
      <c r="D53" s="17"/>
      <c r="E53" s="26"/>
    </row>
    <row r="54" spans="2:5" ht="13.5" customHeight="1" x14ac:dyDescent="0.2">
      <c r="D54" s="17"/>
      <c r="E54" s="18"/>
    </row>
    <row r="55" spans="2:5" ht="22.5" customHeight="1" x14ac:dyDescent="0.2">
      <c r="D55" s="17"/>
      <c r="E55" s="28"/>
    </row>
    <row r="56" spans="2:5" ht="13.5" customHeight="1" x14ac:dyDescent="0.2">
      <c r="D56" s="23"/>
      <c r="E56" s="24"/>
    </row>
    <row r="57" spans="2:5" ht="13.5" customHeight="1" x14ac:dyDescent="0.2">
      <c r="B57" s="19"/>
      <c r="D57" s="23"/>
      <c r="E57" s="29"/>
    </row>
    <row r="58" spans="2:5" ht="13.5" customHeight="1" x14ac:dyDescent="0.2">
      <c r="C58" s="19"/>
      <c r="D58" s="23"/>
      <c r="E58" s="30"/>
    </row>
    <row r="59" spans="2:5" ht="13.5" customHeight="1" x14ac:dyDescent="0.2">
      <c r="C59" s="19"/>
      <c r="D59" s="25"/>
      <c r="E59" s="22"/>
    </row>
    <row r="60" spans="2:5" ht="13.5" customHeight="1" x14ac:dyDescent="0.2">
      <c r="D60" s="17"/>
      <c r="E60" s="18"/>
    </row>
    <row r="61" spans="2:5" ht="13.5" customHeight="1" x14ac:dyDescent="0.2">
      <c r="B61" s="19"/>
      <c r="D61" s="17"/>
      <c r="E61" s="20"/>
    </row>
    <row r="62" spans="2:5" ht="13.5" customHeight="1" x14ac:dyDescent="0.2">
      <c r="C62" s="19"/>
      <c r="D62" s="17"/>
      <c r="E62" s="29"/>
    </row>
    <row r="63" spans="2:5" ht="13.5" customHeight="1" x14ac:dyDescent="0.2">
      <c r="C63" s="19"/>
      <c r="D63" s="25"/>
      <c r="E63" s="22"/>
    </row>
    <row r="64" spans="2:5" ht="13.5" customHeight="1" x14ac:dyDescent="0.2">
      <c r="D64" s="23"/>
      <c r="E64" s="18"/>
    </row>
    <row r="65" spans="1:5" ht="13.5" customHeight="1" x14ac:dyDescent="0.2">
      <c r="C65" s="19"/>
      <c r="D65" s="23"/>
      <c r="E65" s="29"/>
    </row>
    <row r="66" spans="1:5" ht="22.5" customHeight="1" x14ac:dyDescent="0.2">
      <c r="D66" s="25"/>
      <c r="E66" s="28"/>
    </row>
    <row r="67" spans="1:5" ht="13.5" customHeight="1" x14ac:dyDescent="0.2">
      <c r="D67" s="17"/>
      <c r="E67" s="18"/>
    </row>
    <row r="68" spans="1:5" ht="13.5" customHeight="1" x14ac:dyDescent="0.2">
      <c r="D68" s="25"/>
      <c r="E68" s="22"/>
    </row>
    <row r="69" spans="1:5" ht="13.5" customHeight="1" x14ac:dyDescent="0.2">
      <c r="D69" s="17"/>
      <c r="E69" s="18"/>
    </row>
    <row r="70" spans="1:5" ht="13.5" customHeight="1" x14ac:dyDescent="0.2">
      <c r="D70" s="17"/>
      <c r="E70" s="18"/>
    </row>
    <row r="71" spans="1:5" ht="13.5" customHeight="1" x14ac:dyDescent="0.2">
      <c r="A71" s="19"/>
      <c r="D71" s="31"/>
      <c r="E71" s="29"/>
    </row>
    <row r="72" spans="1:5" ht="13.5" customHeight="1" x14ac:dyDescent="0.2">
      <c r="B72" s="19"/>
      <c r="C72" s="19"/>
      <c r="D72" s="32"/>
      <c r="E72" s="29"/>
    </row>
    <row r="73" spans="1:5" ht="13.5" customHeight="1" x14ac:dyDescent="0.2">
      <c r="B73" s="19"/>
      <c r="C73" s="19"/>
      <c r="D73" s="32"/>
      <c r="E73" s="20"/>
    </row>
    <row r="74" spans="1:5" ht="13.5" customHeight="1" x14ac:dyDescent="0.2">
      <c r="B74" s="19"/>
      <c r="C74" s="19"/>
      <c r="D74" s="25"/>
      <c r="E74" s="26"/>
    </row>
    <row r="75" spans="1:5" x14ac:dyDescent="0.2">
      <c r="D75" s="17"/>
      <c r="E75" s="18"/>
    </row>
    <row r="76" spans="1:5" x14ac:dyDescent="0.2">
      <c r="B76" s="19"/>
      <c r="D76" s="17"/>
      <c r="E76" s="29"/>
    </row>
    <row r="77" spans="1:5" x14ac:dyDescent="0.2">
      <c r="C77" s="19"/>
      <c r="D77" s="17"/>
      <c r="E77" s="20"/>
    </row>
    <row r="78" spans="1:5" x14ac:dyDescent="0.2">
      <c r="C78" s="19"/>
      <c r="D78" s="25"/>
      <c r="E78" s="22"/>
    </row>
    <row r="79" spans="1:5" x14ac:dyDescent="0.2">
      <c r="D79" s="17"/>
      <c r="E79" s="18"/>
    </row>
    <row r="80" spans="1:5" x14ac:dyDescent="0.2">
      <c r="D80" s="17"/>
      <c r="E80" s="18"/>
    </row>
    <row r="81" spans="1:5" x14ac:dyDescent="0.2">
      <c r="D81" s="33"/>
      <c r="E81" s="34"/>
    </row>
    <row r="82" spans="1:5" x14ac:dyDescent="0.2">
      <c r="D82" s="17"/>
      <c r="E82" s="18"/>
    </row>
    <row r="83" spans="1:5" x14ac:dyDescent="0.2">
      <c r="D83" s="17"/>
      <c r="E83" s="18"/>
    </row>
    <row r="84" spans="1:5" x14ac:dyDescent="0.2">
      <c r="D84" s="17"/>
      <c r="E84" s="18"/>
    </row>
    <row r="85" spans="1:5" x14ac:dyDescent="0.2">
      <c r="D85" s="25"/>
      <c r="E85" s="22"/>
    </row>
    <row r="86" spans="1:5" x14ac:dyDescent="0.2">
      <c r="D86" s="17"/>
      <c r="E86" s="18"/>
    </row>
    <row r="87" spans="1:5" x14ac:dyDescent="0.2">
      <c r="D87" s="25"/>
      <c r="E87" s="22"/>
    </row>
    <row r="88" spans="1:5" x14ac:dyDescent="0.2">
      <c r="D88" s="17"/>
      <c r="E88" s="18"/>
    </row>
    <row r="89" spans="1:5" x14ac:dyDescent="0.2">
      <c r="D89" s="17"/>
      <c r="E89" s="18"/>
    </row>
    <row r="90" spans="1:5" x14ac:dyDescent="0.2">
      <c r="D90" s="17"/>
      <c r="E90" s="18"/>
    </row>
    <row r="91" spans="1:5" x14ac:dyDescent="0.2">
      <c r="D91" s="17"/>
      <c r="E91" s="18"/>
    </row>
    <row r="92" spans="1:5" ht="28.5" customHeight="1" x14ac:dyDescent="0.2">
      <c r="A92" s="35"/>
      <c r="B92" s="35"/>
      <c r="C92" s="35"/>
      <c r="D92" s="36"/>
      <c r="E92" s="37"/>
    </row>
    <row r="93" spans="1:5" x14ac:dyDescent="0.2">
      <c r="C93" s="19"/>
      <c r="D93" s="17"/>
      <c r="E93" s="20"/>
    </row>
    <row r="94" spans="1:5" x14ac:dyDescent="0.2">
      <c r="D94" s="38"/>
      <c r="E94" s="39"/>
    </row>
    <row r="95" spans="1:5" x14ac:dyDescent="0.2">
      <c r="D95" s="17"/>
      <c r="E95" s="18"/>
    </row>
    <row r="96" spans="1:5" x14ac:dyDescent="0.2">
      <c r="D96" s="33"/>
      <c r="E96" s="34"/>
    </row>
    <row r="97" spans="3:5" x14ac:dyDescent="0.2">
      <c r="D97" s="33"/>
      <c r="E97" s="34"/>
    </row>
    <row r="98" spans="3:5" x14ac:dyDescent="0.2">
      <c r="D98" s="17"/>
      <c r="E98" s="18"/>
    </row>
    <row r="99" spans="3:5" x14ac:dyDescent="0.2">
      <c r="D99" s="25"/>
      <c r="E99" s="22"/>
    </row>
    <row r="100" spans="3:5" x14ac:dyDescent="0.2">
      <c r="D100" s="17"/>
      <c r="E100" s="18"/>
    </row>
    <row r="101" spans="3:5" x14ac:dyDescent="0.2">
      <c r="D101" s="17"/>
      <c r="E101" s="18"/>
    </row>
    <row r="102" spans="3:5" x14ac:dyDescent="0.2">
      <c r="D102" s="25"/>
      <c r="E102" s="22"/>
    </row>
    <row r="103" spans="3:5" x14ac:dyDescent="0.2">
      <c r="D103" s="17"/>
      <c r="E103" s="18"/>
    </row>
    <row r="104" spans="3:5" x14ac:dyDescent="0.2">
      <c r="D104" s="33"/>
      <c r="E104" s="34"/>
    </row>
    <row r="105" spans="3:5" x14ac:dyDescent="0.2">
      <c r="D105" s="25"/>
      <c r="E105" s="39"/>
    </row>
    <row r="106" spans="3:5" x14ac:dyDescent="0.2">
      <c r="D106" s="23"/>
      <c r="E106" s="34"/>
    </row>
    <row r="107" spans="3:5" x14ac:dyDescent="0.2">
      <c r="D107" s="25"/>
      <c r="E107" s="22"/>
    </row>
    <row r="108" spans="3:5" x14ac:dyDescent="0.2">
      <c r="D108" s="17"/>
      <c r="E108" s="18"/>
    </row>
    <row r="109" spans="3:5" x14ac:dyDescent="0.2">
      <c r="C109" s="19"/>
      <c r="D109" s="17"/>
      <c r="E109" s="20"/>
    </row>
    <row r="110" spans="3:5" x14ac:dyDescent="0.2">
      <c r="D110" s="23"/>
      <c r="E110" s="22"/>
    </row>
    <row r="111" spans="3:5" x14ac:dyDescent="0.2">
      <c r="D111" s="23"/>
      <c r="E111" s="34"/>
    </row>
    <row r="112" spans="3:5" x14ac:dyDescent="0.2">
      <c r="C112" s="19"/>
      <c r="D112" s="23"/>
      <c r="E112" s="40"/>
    </row>
    <row r="113" spans="2:5" x14ac:dyDescent="0.2">
      <c r="C113" s="19"/>
      <c r="D113" s="25"/>
      <c r="E113" s="26"/>
    </row>
    <row r="114" spans="2:5" x14ac:dyDescent="0.2">
      <c r="D114" s="17"/>
      <c r="E114" s="18"/>
    </row>
    <row r="115" spans="2:5" x14ac:dyDescent="0.2">
      <c r="D115" s="38"/>
      <c r="E115" s="41"/>
    </row>
    <row r="116" spans="2:5" ht="11.25" customHeight="1" x14ac:dyDescent="0.2">
      <c r="D116" s="33"/>
      <c r="E116" s="34"/>
    </row>
    <row r="117" spans="2:5" ht="24" customHeight="1" x14ac:dyDescent="0.2">
      <c r="B117" s="19"/>
      <c r="D117" s="33"/>
      <c r="E117" s="42"/>
    </row>
    <row r="118" spans="2:5" ht="15" customHeight="1" x14ac:dyDescent="0.2">
      <c r="C118" s="19"/>
      <c r="D118" s="33"/>
      <c r="E118" s="42"/>
    </row>
    <row r="119" spans="2:5" ht="11.25" customHeight="1" x14ac:dyDescent="0.2">
      <c r="D119" s="38"/>
      <c r="E119" s="39"/>
    </row>
    <row r="120" spans="2:5" x14ac:dyDescent="0.2">
      <c r="D120" s="33"/>
      <c r="E120" s="34"/>
    </row>
    <row r="121" spans="2:5" ht="13.5" customHeight="1" x14ac:dyDescent="0.2">
      <c r="B121" s="19"/>
      <c r="D121" s="33"/>
      <c r="E121" s="43"/>
    </row>
    <row r="122" spans="2:5" ht="12.75" customHeight="1" x14ac:dyDescent="0.2">
      <c r="C122" s="19"/>
      <c r="D122" s="33"/>
      <c r="E122" s="20"/>
    </row>
    <row r="123" spans="2:5" ht="12.75" customHeight="1" x14ac:dyDescent="0.2">
      <c r="C123" s="19"/>
      <c r="D123" s="25"/>
      <c r="E123" s="26"/>
    </row>
    <row r="124" spans="2:5" x14ac:dyDescent="0.2">
      <c r="D124" s="17"/>
      <c r="E124" s="18"/>
    </row>
    <row r="125" spans="2:5" x14ac:dyDescent="0.2">
      <c r="C125" s="19"/>
      <c r="D125" s="17"/>
      <c r="E125" s="40"/>
    </row>
    <row r="126" spans="2:5" x14ac:dyDescent="0.2">
      <c r="D126" s="38"/>
      <c r="E126" s="39"/>
    </row>
    <row r="127" spans="2:5" x14ac:dyDescent="0.2">
      <c r="D127" s="33"/>
      <c r="E127" s="34"/>
    </row>
    <row r="128" spans="2:5" x14ac:dyDescent="0.2">
      <c r="D128" s="17"/>
      <c r="E128" s="18"/>
    </row>
    <row r="129" spans="1:5" ht="19.5" customHeight="1" x14ac:dyDescent="0.2">
      <c r="A129" s="44"/>
      <c r="B129" s="5"/>
      <c r="C129" s="5"/>
      <c r="D129" s="5"/>
      <c r="E129" s="29"/>
    </row>
    <row r="130" spans="1:5" ht="15" customHeight="1" x14ac:dyDescent="0.2">
      <c r="A130" s="19"/>
      <c r="D130" s="31"/>
      <c r="E130" s="29"/>
    </row>
    <row r="131" spans="1:5" x14ac:dyDescent="0.2">
      <c r="A131" s="19"/>
      <c r="B131" s="19"/>
      <c r="D131" s="31"/>
      <c r="E131" s="20"/>
    </row>
    <row r="132" spans="1:5" x14ac:dyDescent="0.2">
      <c r="C132" s="19"/>
      <c r="D132" s="17"/>
      <c r="E132" s="29"/>
    </row>
    <row r="133" spans="1:5" x14ac:dyDescent="0.2">
      <c r="D133" s="21"/>
      <c r="E133" s="22"/>
    </row>
    <row r="134" spans="1:5" x14ac:dyDescent="0.2">
      <c r="B134" s="19"/>
      <c r="D134" s="17"/>
      <c r="E134" s="20"/>
    </row>
    <row r="135" spans="1:5" x14ac:dyDescent="0.2">
      <c r="C135" s="19"/>
      <c r="D135" s="17"/>
      <c r="E135" s="20"/>
    </row>
    <row r="136" spans="1:5" x14ac:dyDescent="0.2">
      <c r="D136" s="25"/>
      <c r="E136" s="26"/>
    </row>
    <row r="137" spans="1:5" ht="22.5" customHeight="1" x14ac:dyDescent="0.2">
      <c r="C137" s="19"/>
      <c r="D137" s="17"/>
      <c r="E137" s="27"/>
    </row>
    <row r="138" spans="1:5" x14ac:dyDescent="0.2">
      <c r="D138" s="17"/>
      <c r="E138" s="26"/>
    </row>
    <row r="139" spans="1:5" x14ac:dyDescent="0.2">
      <c r="B139" s="19"/>
      <c r="D139" s="23"/>
      <c r="E139" s="29"/>
    </row>
    <row r="140" spans="1:5" x14ac:dyDescent="0.2">
      <c r="C140" s="19"/>
      <c r="D140" s="23"/>
      <c r="E140" s="30"/>
    </row>
    <row r="141" spans="1:5" x14ac:dyDescent="0.2">
      <c r="D141" s="25"/>
      <c r="E141" s="22"/>
    </row>
    <row r="142" spans="1:5" ht="13.5" customHeight="1" x14ac:dyDescent="0.2">
      <c r="A142" s="19"/>
      <c r="D142" s="31"/>
      <c r="E142" s="29"/>
    </row>
    <row r="143" spans="1:5" ht="13.5" customHeight="1" x14ac:dyDescent="0.2">
      <c r="B143" s="19"/>
      <c r="D143" s="17"/>
      <c r="E143" s="29"/>
    </row>
    <row r="144" spans="1:5" ht="13.5" customHeight="1" x14ac:dyDescent="0.2">
      <c r="C144" s="19"/>
      <c r="D144" s="17"/>
      <c r="E144" s="20"/>
    </row>
    <row r="145" spans="1:5" x14ac:dyDescent="0.2">
      <c r="C145" s="19"/>
      <c r="D145" s="25"/>
      <c r="E145" s="22"/>
    </row>
    <row r="146" spans="1:5" x14ac:dyDescent="0.2">
      <c r="C146" s="19"/>
      <c r="D146" s="17"/>
      <c r="E146" s="20"/>
    </row>
    <row r="147" spans="1:5" x14ac:dyDescent="0.2">
      <c r="D147" s="38"/>
      <c r="E147" s="39"/>
    </row>
    <row r="148" spans="1:5" x14ac:dyDescent="0.2">
      <c r="C148" s="19"/>
      <c r="D148" s="23"/>
      <c r="E148" s="40"/>
    </row>
    <row r="149" spans="1:5" x14ac:dyDescent="0.2">
      <c r="C149" s="19"/>
      <c r="D149" s="25"/>
      <c r="E149" s="26"/>
    </row>
    <row r="150" spans="1:5" x14ac:dyDescent="0.2">
      <c r="D150" s="38"/>
      <c r="E150" s="45"/>
    </row>
    <row r="151" spans="1:5" x14ac:dyDescent="0.2">
      <c r="B151" s="19"/>
      <c r="D151" s="33"/>
      <c r="E151" s="43"/>
    </row>
    <row r="152" spans="1:5" x14ac:dyDescent="0.2">
      <c r="C152" s="19"/>
      <c r="D152" s="33"/>
      <c r="E152" s="20"/>
    </row>
    <row r="153" spans="1:5" x14ac:dyDescent="0.2">
      <c r="C153" s="19"/>
      <c r="D153" s="25"/>
      <c r="E153" s="26"/>
    </row>
    <row r="154" spans="1:5" x14ac:dyDescent="0.2">
      <c r="C154" s="19"/>
      <c r="D154" s="25"/>
      <c r="E154" s="26"/>
    </row>
    <row r="155" spans="1:5" x14ac:dyDescent="0.2">
      <c r="D155" s="17"/>
      <c r="E155" s="18"/>
    </row>
    <row r="156" spans="1:5" s="46" customFormat="1" ht="18" customHeight="1" x14ac:dyDescent="0.25">
      <c r="A156" s="251"/>
      <c r="B156" s="252"/>
      <c r="C156" s="252"/>
      <c r="D156" s="252"/>
      <c r="E156" s="252"/>
    </row>
    <row r="157" spans="1:5" ht="28.5" customHeight="1" x14ac:dyDescent="0.2">
      <c r="A157" s="35"/>
      <c r="B157" s="35"/>
      <c r="C157" s="35"/>
      <c r="D157" s="36"/>
      <c r="E157" s="37"/>
    </row>
    <row r="159" spans="1:5" ht="15.75" x14ac:dyDescent="0.2">
      <c r="A159" s="48"/>
      <c r="B159" s="19"/>
      <c r="C159" s="19"/>
      <c r="D159" s="49"/>
      <c r="E159" s="4"/>
    </row>
    <row r="160" spans="1:5" x14ac:dyDescent="0.2">
      <c r="A160" s="19"/>
      <c r="B160" s="19"/>
      <c r="C160" s="19"/>
      <c r="D160" s="49"/>
      <c r="E160" s="4"/>
    </row>
    <row r="161" spans="1:5" ht="17.25" customHeight="1" x14ac:dyDescent="0.2">
      <c r="A161" s="19"/>
      <c r="B161" s="19"/>
      <c r="C161" s="19"/>
      <c r="D161" s="49"/>
      <c r="E161" s="4"/>
    </row>
    <row r="162" spans="1:5" ht="13.5" customHeight="1" x14ac:dyDescent="0.2">
      <c r="A162" s="19"/>
      <c r="B162" s="19"/>
      <c r="C162" s="19"/>
      <c r="D162" s="49"/>
      <c r="E162" s="4"/>
    </row>
    <row r="163" spans="1:5" x14ac:dyDescent="0.2">
      <c r="A163" s="19"/>
      <c r="B163" s="19"/>
      <c r="C163" s="19"/>
      <c r="D163" s="49"/>
      <c r="E163" s="4"/>
    </row>
    <row r="164" spans="1:5" x14ac:dyDescent="0.2">
      <c r="A164" s="19"/>
      <c r="B164" s="19"/>
      <c r="C164" s="19"/>
    </row>
    <row r="165" spans="1:5" x14ac:dyDescent="0.2">
      <c r="A165" s="19"/>
      <c r="B165" s="19"/>
      <c r="C165" s="19"/>
      <c r="D165" s="49"/>
      <c r="E165" s="4"/>
    </row>
    <row r="166" spans="1:5" x14ac:dyDescent="0.2">
      <c r="A166" s="19"/>
      <c r="B166" s="19"/>
      <c r="C166" s="19"/>
      <c r="D166" s="49"/>
      <c r="E166" s="50"/>
    </row>
    <row r="167" spans="1:5" x14ac:dyDescent="0.2">
      <c r="A167" s="19"/>
      <c r="B167" s="19"/>
      <c r="C167" s="19"/>
      <c r="D167" s="49"/>
      <c r="E167" s="4"/>
    </row>
    <row r="168" spans="1:5" ht="22.5" customHeight="1" x14ac:dyDescent="0.2">
      <c r="A168" s="19"/>
      <c r="B168" s="19"/>
      <c r="C168" s="19"/>
      <c r="D168" s="49"/>
      <c r="E168" s="27"/>
    </row>
    <row r="169" spans="1:5" ht="22.5" customHeight="1" x14ac:dyDescent="0.2">
      <c r="D169" s="25"/>
      <c r="E169" s="28"/>
    </row>
  </sheetData>
  <mergeCells count="8">
    <mergeCell ref="A156:E156"/>
    <mergeCell ref="B3:H3"/>
    <mergeCell ref="B44:H44"/>
    <mergeCell ref="A1:H1"/>
    <mergeCell ref="B16:H16"/>
    <mergeCell ref="B18:H18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6" firstPageNumber="2" orientation="landscape" useFirstPageNumber="1" r:id="rId1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69"/>
  <sheetViews>
    <sheetView zoomScale="80" zoomScaleNormal="80" workbookViewId="0">
      <selection activeCell="G129" sqref="G129"/>
    </sheetView>
  </sheetViews>
  <sheetFormatPr defaultColWidth="11.42578125" defaultRowHeight="12.75" x14ac:dyDescent="0.2"/>
  <cols>
    <col min="1" max="1" width="20.285156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2.7109375" style="2" bestFit="1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 x14ac:dyDescent="0.25">
      <c r="A1" s="259" t="s">
        <v>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63" s="4" customFormat="1" ht="68.25" thickBot="1" x14ac:dyDescent="0.25">
      <c r="A2" s="142" t="s">
        <v>20</v>
      </c>
      <c r="B2" s="143" t="s">
        <v>21</v>
      </c>
      <c r="C2" s="144" t="s">
        <v>147</v>
      </c>
      <c r="D2" s="145" t="s">
        <v>11</v>
      </c>
      <c r="E2" s="145" t="s">
        <v>12</v>
      </c>
      <c r="F2" s="145" t="s">
        <v>13</v>
      </c>
      <c r="G2" s="145" t="s">
        <v>14</v>
      </c>
      <c r="H2" s="145" t="s">
        <v>22</v>
      </c>
      <c r="I2" s="145" t="s">
        <v>16</v>
      </c>
      <c r="J2" s="145" t="s">
        <v>17</v>
      </c>
      <c r="K2" s="144" t="s">
        <v>148</v>
      </c>
      <c r="L2" s="146" t="s">
        <v>153</v>
      </c>
    </row>
    <row r="3" spans="1:63" x14ac:dyDescent="0.2">
      <c r="A3" s="94"/>
      <c r="B3" s="159" t="s">
        <v>75</v>
      </c>
      <c r="C3" s="130"/>
      <c r="D3" s="130"/>
      <c r="E3" s="130"/>
      <c r="F3" s="130"/>
      <c r="G3" s="130"/>
      <c r="H3" s="130"/>
      <c r="I3" s="130"/>
      <c r="J3" s="130"/>
      <c r="K3" s="130"/>
      <c r="L3" s="132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</row>
    <row r="4" spans="1:63" s="4" customFormat="1" ht="25.5" x14ac:dyDescent="0.2">
      <c r="A4" s="96"/>
      <c r="B4" s="86" t="s">
        <v>44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63" x14ac:dyDescent="0.2">
      <c r="A5" s="218"/>
      <c r="B5" s="219" t="s">
        <v>45</v>
      </c>
      <c r="C5" s="221">
        <f>SUM(C6)</f>
        <v>11191552</v>
      </c>
      <c r="D5" s="221">
        <f t="shared" ref="D5:J5" si="0">SUM(D6)</f>
        <v>847650</v>
      </c>
      <c r="E5" s="221">
        <f t="shared" si="0"/>
        <v>43150</v>
      </c>
      <c r="F5" s="221">
        <f t="shared" si="0"/>
        <v>699152</v>
      </c>
      <c r="G5" s="221">
        <f t="shared" si="0"/>
        <v>9581600</v>
      </c>
      <c r="H5" s="221">
        <f t="shared" si="0"/>
        <v>20000</v>
      </c>
      <c r="I5" s="220">
        <f t="shared" si="0"/>
        <v>0</v>
      </c>
      <c r="J5" s="220">
        <f t="shared" si="0"/>
        <v>0</v>
      </c>
      <c r="K5" s="221">
        <f>SUM(K6)</f>
        <v>11415383.040000001</v>
      </c>
      <c r="L5" s="221">
        <f t="shared" ref="L5" si="1">SUM(L6)</f>
        <v>11643690.7008</v>
      </c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3" s="4" customFormat="1" x14ac:dyDescent="0.2">
      <c r="A6" s="96"/>
      <c r="B6" s="87" t="s">
        <v>63</v>
      </c>
      <c r="C6" s="155">
        <f t="shared" ref="C6:J6" si="2">SUM(C7+C54+C72+C91+C136)</f>
        <v>11191552</v>
      </c>
      <c r="D6" s="155">
        <f t="shared" si="2"/>
        <v>847650</v>
      </c>
      <c r="E6" s="155">
        <f t="shared" si="2"/>
        <v>43150</v>
      </c>
      <c r="F6" s="155">
        <f t="shared" si="2"/>
        <v>699152</v>
      </c>
      <c r="G6" s="155">
        <f t="shared" si="2"/>
        <v>9581600</v>
      </c>
      <c r="H6" s="155">
        <f t="shared" si="2"/>
        <v>20000</v>
      </c>
      <c r="I6" s="155">
        <f t="shared" si="2"/>
        <v>0</v>
      </c>
      <c r="J6" s="155">
        <f t="shared" si="2"/>
        <v>0</v>
      </c>
      <c r="K6" s="155">
        <f>SUM(C6/100)*102</f>
        <v>11415383.040000001</v>
      </c>
      <c r="L6" s="155">
        <f>SUM(K6/100)*102</f>
        <v>11643690.7008</v>
      </c>
    </row>
    <row r="7" spans="1:63" s="4" customFormat="1" x14ac:dyDescent="0.2">
      <c r="A7" s="140" t="s">
        <v>87</v>
      </c>
      <c r="B7" s="180" t="s">
        <v>88</v>
      </c>
      <c r="C7" s="150">
        <f>SUM(C8+C30)</f>
        <v>847650</v>
      </c>
      <c r="D7" s="150">
        <f t="shared" ref="D7:J7" si="3">SUM(D8+D30)</f>
        <v>847650</v>
      </c>
      <c r="E7" s="150">
        <f t="shared" si="3"/>
        <v>0</v>
      </c>
      <c r="F7" s="150">
        <f t="shared" si="3"/>
        <v>0</v>
      </c>
      <c r="G7" s="150">
        <f t="shared" si="3"/>
        <v>0</v>
      </c>
      <c r="H7" s="150">
        <f t="shared" si="3"/>
        <v>0</v>
      </c>
      <c r="I7" s="150">
        <f t="shared" si="3"/>
        <v>0</v>
      </c>
      <c r="J7" s="150">
        <f t="shared" si="3"/>
        <v>0</v>
      </c>
      <c r="K7" s="150">
        <f t="shared" ref="K7:K69" si="4">SUM(C7/100)*102</f>
        <v>864603</v>
      </c>
      <c r="L7" s="150">
        <f t="shared" ref="L7:L75" si="5">SUM(K7/100)*102</f>
        <v>881895.06</v>
      </c>
    </row>
    <row r="8" spans="1:63" s="4" customFormat="1" x14ac:dyDescent="0.2">
      <c r="A8" s="98" t="s">
        <v>48</v>
      </c>
      <c r="B8" s="180" t="s">
        <v>49</v>
      </c>
      <c r="C8" s="150">
        <f>SUM(C9+C20)</f>
        <v>323430</v>
      </c>
      <c r="D8" s="150">
        <f t="shared" ref="D8:J8" si="6">SUM(D9+D20)</f>
        <v>323430</v>
      </c>
      <c r="E8" s="150">
        <f t="shared" si="6"/>
        <v>0</v>
      </c>
      <c r="F8" s="150">
        <f t="shared" si="6"/>
        <v>0</v>
      </c>
      <c r="G8" s="150">
        <f t="shared" si="6"/>
        <v>0</v>
      </c>
      <c r="H8" s="150">
        <f t="shared" si="6"/>
        <v>0</v>
      </c>
      <c r="I8" s="150">
        <f t="shared" si="6"/>
        <v>0</v>
      </c>
      <c r="J8" s="150">
        <f t="shared" si="6"/>
        <v>0</v>
      </c>
      <c r="K8" s="150">
        <f t="shared" si="4"/>
        <v>329898.60000000003</v>
      </c>
      <c r="L8" s="150">
        <f t="shared" si="5"/>
        <v>336496.57200000004</v>
      </c>
    </row>
    <row r="9" spans="1:63" s="4" customFormat="1" x14ac:dyDescent="0.2">
      <c r="A9" s="98" t="s">
        <v>89</v>
      </c>
      <c r="B9" s="89" t="s">
        <v>90</v>
      </c>
      <c r="C9" s="165">
        <f>SUM(C10)</f>
        <v>10930</v>
      </c>
      <c r="D9" s="165">
        <f t="shared" ref="D9:J9" si="7">SUM(D10)</f>
        <v>10930</v>
      </c>
      <c r="E9" s="165">
        <f t="shared" si="7"/>
        <v>0</v>
      </c>
      <c r="F9" s="165">
        <f t="shared" si="7"/>
        <v>0</v>
      </c>
      <c r="G9" s="165">
        <f t="shared" si="7"/>
        <v>0</v>
      </c>
      <c r="H9" s="165">
        <f t="shared" si="7"/>
        <v>0</v>
      </c>
      <c r="I9" s="165">
        <f t="shared" si="7"/>
        <v>0</v>
      </c>
      <c r="J9" s="165">
        <f t="shared" si="7"/>
        <v>0</v>
      </c>
      <c r="K9" s="165">
        <f t="shared" si="4"/>
        <v>11148.6</v>
      </c>
      <c r="L9" s="165">
        <f t="shared" si="5"/>
        <v>11371.572</v>
      </c>
    </row>
    <row r="10" spans="1:63" s="4" customFormat="1" x14ac:dyDescent="0.2">
      <c r="A10" s="188" t="s">
        <v>86</v>
      </c>
      <c r="B10" s="189" t="s">
        <v>84</v>
      </c>
      <c r="C10" s="200">
        <f>SUM(C11+C16)</f>
        <v>10930</v>
      </c>
      <c r="D10" s="200">
        <f t="shared" ref="D10:J10" si="8">SUM(D11+D16)</f>
        <v>10930</v>
      </c>
      <c r="E10" s="200">
        <f t="shared" si="8"/>
        <v>0</v>
      </c>
      <c r="F10" s="200">
        <f t="shared" si="8"/>
        <v>0</v>
      </c>
      <c r="G10" s="200">
        <f t="shared" si="8"/>
        <v>0</v>
      </c>
      <c r="H10" s="200">
        <f t="shared" si="8"/>
        <v>0</v>
      </c>
      <c r="I10" s="200">
        <f t="shared" si="8"/>
        <v>0</v>
      </c>
      <c r="J10" s="200">
        <f t="shared" si="8"/>
        <v>0</v>
      </c>
      <c r="K10" s="200">
        <f t="shared" si="4"/>
        <v>11148.6</v>
      </c>
      <c r="L10" s="200">
        <f t="shared" si="5"/>
        <v>11371.572</v>
      </c>
    </row>
    <row r="11" spans="1:63" s="4" customFormat="1" x14ac:dyDescent="0.2">
      <c r="A11" s="179" t="s">
        <v>46</v>
      </c>
      <c r="B11" s="180" t="s">
        <v>47</v>
      </c>
      <c r="C11" s="150">
        <f>SUM(C12)</f>
        <v>4830</v>
      </c>
      <c r="D11" s="150">
        <f t="shared" ref="D11:J11" si="9">SUM(D12)</f>
        <v>4830</v>
      </c>
      <c r="E11" s="150">
        <f t="shared" si="9"/>
        <v>0</v>
      </c>
      <c r="F11" s="150">
        <f t="shared" si="9"/>
        <v>0</v>
      </c>
      <c r="G11" s="150">
        <f t="shared" si="9"/>
        <v>0</v>
      </c>
      <c r="H11" s="150">
        <f t="shared" si="9"/>
        <v>0</v>
      </c>
      <c r="I11" s="150">
        <f t="shared" si="9"/>
        <v>0</v>
      </c>
      <c r="J11" s="150">
        <f t="shared" si="9"/>
        <v>0</v>
      </c>
      <c r="K11" s="181">
        <f t="shared" si="4"/>
        <v>4926.5999999999995</v>
      </c>
      <c r="L11" s="181">
        <f t="shared" si="5"/>
        <v>5025.1319999999987</v>
      </c>
    </row>
    <row r="12" spans="1:63" s="4" customFormat="1" x14ac:dyDescent="0.2">
      <c r="A12" s="168">
        <v>32</v>
      </c>
      <c r="B12" s="217" t="s">
        <v>141</v>
      </c>
      <c r="C12" s="181">
        <f>SUM(C13:C15)</f>
        <v>4830</v>
      </c>
      <c r="D12" s="181">
        <f t="shared" ref="D12:J12" si="10">SUM(D13:D15)</f>
        <v>4830</v>
      </c>
      <c r="E12" s="181">
        <f t="shared" si="10"/>
        <v>0</v>
      </c>
      <c r="F12" s="181">
        <f t="shared" si="10"/>
        <v>0</v>
      </c>
      <c r="G12" s="181">
        <f t="shared" si="10"/>
        <v>0</v>
      </c>
      <c r="H12" s="181">
        <f t="shared" si="10"/>
        <v>0</v>
      </c>
      <c r="I12" s="181">
        <f t="shared" si="10"/>
        <v>0</v>
      </c>
      <c r="J12" s="181">
        <f t="shared" si="10"/>
        <v>0</v>
      </c>
      <c r="K12" s="181">
        <f t="shared" si="4"/>
        <v>4926.5999999999995</v>
      </c>
      <c r="L12" s="181">
        <f t="shared" si="5"/>
        <v>5025.1319999999987</v>
      </c>
    </row>
    <row r="13" spans="1:63" x14ac:dyDescent="0.2">
      <c r="A13" s="100">
        <v>321</v>
      </c>
      <c r="B13" s="93" t="s">
        <v>26</v>
      </c>
      <c r="C13" s="136">
        <v>2830</v>
      </c>
      <c r="D13" s="135">
        <v>2830</v>
      </c>
      <c r="E13" s="135"/>
      <c r="F13" s="135"/>
      <c r="G13" s="135"/>
      <c r="H13" s="135"/>
      <c r="I13" s="135"/>
      <c r="J13" s="135"/>
      <c r="K13" s="181"/>
      <c r="L13" s="181">
        <f t="shared" si="5"/>
        <v>0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</row>
    <row r="14" spans="1:63" s="224" customFormat="1" x14ac:dyDescent="0.2">
      <c r="A14" s="100">
        <v>322</v>
      </c>
      <c r="B14" s="93" t="s">
        <v>27</v>
      </c>
      <c r="C14" s="136">
        <v>2000</v>
      </c>
      <c r="D14" s="135">
        <v>2000</v>
      </c>
      <c r="E14" s="135"/>
      <c r="F14" s="135"/>
      <c r="G14" s="135"/>
      <c r="H14" s="135"/>
      <c r="I14" s="135"/>
      <c r="J14" s="135"/>
      <c r="K14" s="181"/>
      <c r="L14" s="181"/>
    </row>
    <row r="15" spans="1:63" x14ac:dyDescent="0.2">
      <c r="A15" s="101">
        <v>329</v>
      </c>
      <c r="B15" s="102" t="s">
        <v>29</v>
      </c>
      <c r="C15" s="136"/>
      <c r="D15" s="135"/>
      <c r="E15" s="135"/>
      <c r="F15" s="135"/>
      <c r="G15" s="135"/>
      <c r="H15" s="135"/>
      <c r="I15" s="135"/>
      <c r="J15" s="135"/>
      <c r="K15" s="181"/>
      <c r="L15" s="181">
        <f t="shared" si="5"/>
        <v>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</row>
    <row r="16" spans="1:63" s="4" customFormat="1" ht="25.5" x14ac:dyDescent="0.2">
      <c r="A16" s="97" t="s">
        <v>51</v>
      </c>
      <c r="B16" s="88" t="s">
        <v>52</v>
      </c>
      <c r="C16" s="165">
        <f>SUM(C17)</f>
        <v>6100</v>
      </c>
      <c r="D16" s="165">
        <f t="shared" ref="D16:J16" si="11">SUM(D17)</f>
        <v>6100</v>
      </c>
      <c r="E16" s="165">
        <f t="shared" si="11"/>
        <v>0</v>
      </c>
      <c r="F16" s="165">
        <f t="shared" si="11"/>
        <v>0</v>
      </c>
      <c r="G16" s="165">
        <f t="shared" si="11"/>
        <v>0</v>
      </c>
      <c r="H16" s="165">
        <f t="shared" si="11"/>
        <v>0</v>
      </c>
      <c r="I16" s="165">
        <f t="shared" si="11"/>
        <v>0</v>
      </c>
      <c r="J16" s="150">
        <f t="shared" si="11"/>
        <v>0</v>
      </c>
      <c r="K16" s="150">
        <f t="shared" si="4"/>
        <v>6222</v>
      </c>
      <c r="L16" s="150">
        <f t="shared" si="5"/>
        <v>6346.44</v>
      </c>
    </row>
    <row r="17" spans="1:63" s="4" customFormat="1" x14ac:dyDescent="0.2">
      <c r="A17" s="173">
        <v>32</v>
      </c>
      <c r="B17" s="174" t="s">
        <v>141</v>
      </c>
      <c r="C17" s="181">
        <v>6100</v>
      </c>
      <c r="D17" s="181">
        <v>6100</v>
      </c>
      <c r="E17" s="181">
        <f t="shared" ref="E17:J17" si="12">SUM(E19)</f>
        <v>0</v>
      </c>
      <c r="F17" s="181">
        <f t="shared" si="12"/>
        <v>0</v>
      </c>
      <c r="G17" s="181">
        <f t="shared" si="12"/>
        <v>0</v>
      </c>
      <c r="H17" s="181">
        <f t="shared" si="12"/>
        <v>0</v>
      </c>
      <c r="I17" s="181">
        <f t="shared" si="12"/>
        <v>0</v>
      </c>
      <c r="J17" s="181">
        <f t="shared" si="12"/>
        <v>0</v>
      </c>
      <c r="K17" s="181">
        <f t="shared" si="4"/>
        <v>6222</v>
      </c>
      <c r="L17" s="181">
        <f t="shared" si="5"/>
        <v>6346.44</v>
      </c>
    </row>
    <row r="18" spans="1:63" s="4" customFormat="1" x14ac:dyDescent="0.2">
      <c r="A18" s="173">
        <v>321</v>
      </c>
      <c r="B18" s="174" t="s">
        <v>26</v>
      </c>
      <c r="C18" s="181">
        <v>5100</v>
      </c>
      <c r="D18" s="181">
        <v>5100</v>
      </c>
      <c r="E18" s="181"/>
      <c r="F18" s="181"/>
      <c r="G18" s="181"/>
      <c r="H18" s="181"/>
      <c r="I18" s="181"/>
      <c r="J18" s="181"/>
      <c r="K18" s="181"/>
      <c r="L18" s="181"/>
    </row>
    <row r="19" spans="1:63" s="4" customFormat="1" x14ac:dyDescent="0.2">
      <c r="A19" s="177">
        <v>322</v>
      </c>
      <c r="B19" s="178" t="s">
        <v>27</v>
      </c>
      <c r="C19" s="133">
        <f>SUM(D19:J19)</f>
        <v>1000</v>
      </c>
      <c r="D19" s="133">
        <v>1000</v>
      </c>
      <c r="E19" s="133"/>
      <c r="F19" s="133"/>
      <c r="G19" s="133"/>
      <c r="H19" s="133"/>
      <c r="I19" s="133"/>
      <c r="J19" s="181"/>
      <c r="K19" s="181"/>
      <c r="L19" s="181">
        <f t="shared" si="5"/>
        <v>0</v>
      </c>
    </row>
    <row r="20" spans="1:63" s="154" customFormat="1" x14ac:dyDescent="0.2">
      <c r="A20" s="152" t="s">
        <v>61</v>
      </c>
      <c r="B20" s="153" t="s">
        <v>91</v>
      </c>
      <c r="C20" s="165">
        <f>SUM(C21)</f>
        <v>312500</v>
      </c>
      <c r="D20" s="165">
        <f t="shared" ref="D20:J21" si="13">SUM(D21)</f>
        <v>312500</v>
      </c>
      <c r="E20" s="165">
        <f t="shared" si="13"/>
        <v>0</v>
      </c>
      <c r="F20" s="165">
        <f t="shared" si="13"/>
        <v>0</v>
      </c>
      <c r="G20" s="165">
        <f t="shared" si="13"/>
        <v>0</v>
      </c>
      <c r="H20" s="165">
        <f t="shared" si="13"/>
        <v>0</v>
      </c>
      <c r="I20" s="165">
        <f t="shared" si="13"/>
        <v>0</v>
      </c>
      <c r="J20" s="165">
        <f t="shared" si="13"/>
        <v>0</v>
      </c>
      <c r="K20" s="165">
        <f t="shared" si="4"/>
        <v>318750</v>
      </c>
      <c r="L20" s="165">
        <f t="shared" si="5"/>
        <v>325125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4" customFormat="1" x14ac:dyDescent="0.2">
      <c r="A21" s="190" t="s">
        <v>68</v>
      </c>
      <c r="B21" s="191" t="s">
        <v>69</v>
      </c>
      <c r="C21" s="200">
        <f>SUM(C22)</f>
        <v>312500</v>
      </c>
      <c r="D21" s="200">
        <f t="shared" si="13"/>
        <v>312500</v>
      </c>
      <c r="E21" s="200">
        <f t="shared" si="13"/>
        <v>0</v>
      </c>
      <c r="F21" s="200">
        <f t="shared" si="13"/>
        <v>0</v>
      </c>
      <c r="G21" s="200">
        <f t="shared" si="13"/>
        <v>0</v>
      </c>
      <c r="H21" s="200">
        <f t="shared" si="13"/>
        <v>0</v>
      </c>
      <c r="I21" s="200">
        <f t="shared" si="13"/>
        <v>0</v>
      </c>
      <c r="J21" s="200">
        <f t="shared" si="13"/>
        <v>0</v>
      </c>
      <c r="K21" s="200">
        <f t="shared" si="4"/>
        <v>318750</v>
      </c>
      <c r="L21" s="200">
        <f t="shared" si="5"/>
        <v>325125</v>
      </c>
    </row>
    <row r="22" spans="1:63" x14ac:dyDescent="0.2">
      <c r="A22" s="140" t="s">
        <v>65</v>
      </c>
      <c r="B22" s="141" t="s">
        <v>55</v>
      </c>
      <c r="C22" s="171">
        <f>SUM(C23+C27)</f>
        <v>312500</v>
      </c>
      <c r="D22" s="171">
        <f t="shared" ref="D22:J22" si="14">SUM(D23+D27)</f>
        <v>312500</v>
      </c>
      <c r="E22" s="171">
        <f t="shared" si="14"/>
        <v>0</v>
      </c>
      <c r="F22" s="171">
        <f t="shared" si="14"/>
        <v>0</v>
      </c>
      <c r="G22" s="171">
        <f t="shared" si="14"/>
        <v>0</v>
      </c>
      <c r="H22" s="171">
        <f t="shared" si="14"/>
        <v>0</v>
      </c>
      <c r="I22" s="171">
        <f t="shared" si="14"/>
        <v>0</v>
      </c>
      <c r="J22" s="171">
        <f t="shared" si="14"/>
        <v>0</v>
      </c>
      <c r="K22" s="181">
        <f t="shared" si="4"/>
        <v>318750</v>
      </c>
      <c r="L22" s="181">
        <f t="shared" si="5"/>
        <v>325125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</row>
    <row r="23" spans="1:63" s="4" customFormat="1" x14ac:dyDescent="0.2">
      <c r="A23" s="173">
        <v>31</v>
      </c>
      <c r="B23" s="174" t="s">
        <v>142</v>
      </c>
      <c r="C23" s="181">
        <f>SUM(C24:C26)</f>
        <v>308000</v>
      </c>
      <c r="D23" s="181">
        <f t="shared" ref="D23:J23" si="15">SUM(D24:D26)</f>
        <v>308000</v>
      </c>
      <c r="E23" s="181">
        <f t="shared" si="15"/>
        <v>0</v>
      </c>
      <c r="F23" s="181">
        <f t="shared" si="15"/>
        <v>0</v>
      </c>
      <c r="G23" s="181">
        <f t="shared" si="15"/>
        <v>0</v>
      </c>
      <c r="H23" s="181">
        <f t="shared" si="15"/>
        <v>0</v>
      </c>
      <c r="I23" s="181">
        <f t="shared" si="15"/>
        <v>0</v>
      </c>
      <c r="J23" s="181">
        <f t="shared" si="15"/>
        <v>0</v>
      </c>
      <c r="K23" s="181">
        <f>SUM(C23/100)*102</f>
        <v>314160</v>
      </c>
      <c r="L23" s="181">
        <f t="shared" si="5"/>
        <v>320443.2</v>
      </c>
    </row>
    <row r="24" spans="1:63" x14ac:dyDescent="0.2">
      <c r="A24" s="101">
        <v>311</v>
      </c>
      <c r="B24" s="102" t="s">
        <v>23</v>
      </c>
      <c r="C24" s="136">
        <v>250000</v>
      </c>
      <c r="D24" s="135">
        <v>250000</v>
      </c>
      <c r="E24" s="135"/>
      <c r="F24" s="135"/>
      <c r="G24" s="135"/>
      <c r="H24" s="135"/>
      <c r="I24" s="135"/>
      <c r="J24" s="135"/>
      <c r="K24" s="181"/>
      <c r="L24" s="181">
        <f t="shared" si="5"/>
        <v>0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</row>
    <row r="25" spans="1:63" x14ac:dyDescent="0.2">
      <c r="A25" s="101">
        <v>312</v>
      </c>
      <c r="B25" s="102" t="s">
        <v>24</v>
      </c>
      <c r="C25" s="136">
        <v>13000</v>
      </c>
      <c r="D25" s="135">
        <v>13000</v>
      </c>
      <c r="E25" s="135"/>
      <c r="F25" s="135"/>
      <c r="G25" s="135"/>
      <c r="H25" s="135"/>
      <c r="I25" s="135"/>
      <c r="J25" s="135"/>
      <c r="K25" s="181"/>
      <c r="L25" s="181">
        <f t="shared" si="5"/>
        <v>0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</row>
    <row r="26" spans="1:63" x14ac:dyDescent="0.2">
      <c r="A26" s="101">
        <v>313</v>
      </c>
      <c r="B26" s="102" t="s">
        <v>25</v>
      </c>
      <c r="C26" s="136">
        <v>45000</v>
      </c>
      <c r="D26" s="135">
        <v>45000</v>
      </c>
      <c r="E26" s="135"/>
      <c r="F26" s="135"/>
      <c r="G26" s="135"/>
      <c r="H26" s="135"/>
      <c r="I26" s="135"/>
      <c r="J26" s="135"/>
      <c r="K26" s="181"/>
      <c r="L26" s="181">
        <f t="shared" si="5"/>
        <v>0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</row>
    <row r="27" spans="1:63" s="4" customFormat="1" x14ac:dyDescent="0.2">
      <c r="A27" s="173">
        <v>32</v>
      </c>
      <c r="B27" s="174" t="s">
        <v>141</v>
      </c>
      <c r="C27" s="181">
        <f>SUM(C28)</f>
        <v>4500</v>
      </c>
      <c r="D27" s="181">
        <f t="shared" ref="D27:J27" si="16">SUM(D28)</f>
        <v>4500</v>
      </c>
      <c r="E27" s="181">
        <f t="shared" si="16"/>
        <v>0</v>
      </c>
      <c r="F27" s="181">
        <f t="shared" si="16"/>
        <v>0</v>
      </c>
      <c r="G27" s="181">
        <f t="shared" si="16"/>
        <v>0</v>
      </c>
      <c r="H27" s="181">
        <f t="shared" si="16"/>
        <v>0</v>
      </c>
      <c r="I27" s="181">
        <f t="shared" si="16"/>
        <v>0</v>
      </c>
      <c r="J27" s="181">
        <f t="shared" si="16"/>
        <v>0</v>
      </c>
      <c r="K27" s="181">
        <f t="shared" si="4"/>
        <v>4590</v>
      </c>
      <c r="L27" s="181">
        <f t="shared" si="5"/>
        <v>4681.8</v>
      </c>
    </row>
    <row r="28" spans="1:63" s="4" customFormat="1" x14ac:dyDescent="0.2">
      <c r="A28" s="176">
        <v>321</v>
      </c>
      <c r="B28" s="175" t="s">
        <v>26</v>
      </c>
      <c r="C28" s="135">
        <f>SUM(D28:J28)</f>
        <v>4500</v>
      </c>
      <c r="D28" s="135">
        <v>4500</v>
      </c>
      <c r="E28" s="133"/>
      <c r="F28" s="133"/>
      <c r="G28" s="133"/>
      <c r="H28" s="133"/>
      <c r="I28" s="133"/>
      <c r="J28" s="133"/>
      <c r="K28" s="181"/>
      <c r="L28" s="181">
        <f t="shared" si="5"/>
        <v>0</v>
      </c>
    </row>
    <row r="29" spans="1:63" s="85" customFormat="1" x14ac:dyDescent="0.2">
      <c r="A29" s="101"/>
      <c r="B29" s="102"/>
      <c r="C29" s="136"/>
      <c r="D29" s="135"/>
      <c r="E29" s="135"/>
      <c r="F29" s="135"/>
      <c r="G29" s="135"/>
      <c r="H29" s="135"/>
      <c r="I29" s="135"/>
      <c r="J29" s="135"/>
      <c r="K29" s="181"/>
      <c r="L29" s="181">
        <f t="shared" si="5"/>
        <v>0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</row>
    <row r="30" spans="1:63" s="154" customFormat="1" ht="25.5" x14ac:dyDescent="0.2">
      <c r="A30" s="140" t="s">
        <v>50</v>
      </c>
      <c r="B30" s="141" t="s">
        <v>92</v>
      </c>
      <c r="C30" s="150">
        <f>SUM(C31+C50)</f>
        <v>524220</v>
      </c>
      <c r="D30" s="150">
        <f t="shared" ref="D30:J30" si="17">SUM(D31+D50)</f>
        <v>524220</v>
      </c>
      <c r="E30" s="150">
        <f t="shared" si="17"/>
        <v>0</v>
      </c>
      <c r="F30" s="150">
        <f t="shared" si="17"/>
        <v>0</v>
      </c>
      <c r="G30" s="150">
        <f t="shared" si="17"/>
        <v>0</v>
      </c>
      <c r="H30" s="150">
        <f t="shared" si="17"/>
        <v>0</v>
      </c>
      <c r="I30" s="150">
        <f t="shared" si="17"/>
        <v>0</v>
      </c>
      <c r="J30" s="150">
        <f t="shared" si="17"/>
        <v>0</v>
      </c>
      <c r="K30" s="150">
        <f t="shared" si="4"/>
        <v>534704.4</v>
      </c>
      <c r="L30" s="150">
        <f t="shared" si="5"/>
        <v>545398.48800000001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4" customFormat="1" x14ac:dyDescent="0.2">
      <c r="A31" s="192" t="s">
        <v>86</v>
      </c>
      <c r="B31" s="193" t="s">
        <v>84</v>
      </c>
      <c r="C31" s="200">
        <f>SUM(C32+C46)</f>
        <v>475720</v>
      </c>
      <c r="D31" s="200">
        <f>SUM(D32+D46)</f>
        <v>475720</v>
      </c>
      <c r="E31" s="200">
        <f t="shared" ref="E31:J31" si="18">SUM(E32)</f>
        <v>0</v>
      </c>
      <c r="F31" s="200">
        <f t="shared" si="18"/>
        <v>0</v>
      </c>
      <c r="G31" s="200">
        <f t="shared" si="18"/>
        <v>0</v>
      </c>
      <c r="H31" s="200">
        <f t="shared" si="18"/>
        <v>0</v>
      </c>
      <c r="I31" s="200">
        <f t="shared" si="18"/>
        <v>0</v>
      </c>
      <c r="J31" s="200">
        <f t="shared" si="18"/>
        <v>0</v>
      </c>
      <c r="K31" s="200">
        <f t="shared" si="4"/>
        <v>485234.39999999997</v>
      </c>
      <c r="L31" s="200">
        <f t="shared" si="5"/>
        <v>494939.08799999999</v>
      </c>
    </row>
    <row r="32" spans="1:63" s="126" customFormat="1" x14ac:dyDescent="0.2">
      <c r="A32" s="170" t="s">
        <v>46</v>
      </c>
      <c r="B32" s="163" t="s">
        <v>93</v>
      </c>
      <c r="C32" s="150">
        <f>SUM(C33+C39+C41+C43)</f>
        <v>210670</v>
      </c>
      <c r="D32" s="150">
        <f>SUM(D33+D39+D41+D43)</f>
        <v>210670</v>
      </c>
      <c r="E32" s="150">
        <f t="shared" ref="D32:J32" si="19">SUM(E33+E39+E43)</f>
        <v>0</v>
      </c>
      <c r="F32" s="150">
        <f t="shared" si="19"/>
        <v>0</v>
      </c>
      <c r="G32" s="150">
        <f t="shared" si="19"/>
        <v>0</v>
      </c>
      <c r="H32" s="150">
        <f t="shared" si="19"/>
        <v>0</v>
      </c>
      <c r="I32" s="150">
        <f t="shared" si="19"/>
        <v>0</v>
      </c>
      <c r="J32" s="150">
        <f t="shared" si="19"/>
        <v>0</v>
      </c>
      <c r="K32" s="181">
        <f t="shared" si="4"/>
        <v>214883.4</v>
      </c>
      <c r="L32" s="181">
        <f t="shared" si="5"/>
        <v>219181.06799999997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</row>
    <row r="33" spans="1:63" s="4" customFormat="1" x14ac:dyDescent="0.2">
      <c r="A33" s="173">
        <v>32</v>
      </c>
      <c r="B33" s="174" t="s">
        <v>141</v>
      </c>
      <c r="C33" s="181">
        <f>SUM(C34:C38)</f>
        <v>201510</v>
      </c>
      <c r="D33" s="181">
        <f t="shared" ref="D33:J33" si="20">SUM(D34:D38)</f>
        <v>201510</v>
      </c>
      <c r="E33" s="181">
        <f t="shared" si="20"/>
        <v>0</v>
      </c>
      <c r="F33" s="181">
        <f t="shared" si="20"/>
        <v>0</v>
      </c>
      <c r="G33" s="181">
        <f t="shared" si="20"/>
        <v>0</v>
      </c>
      <c r="H33" s="181">
        <f t="shared" si="20"/>
        <v>0</v>
      </c>
      <c r="I33" s="181">
        <f t="shared" si="20"/>
        <v>0</v>
      </c>
      <c r="J33" s="181">
        <f t="shared" si="20"/>
        <v>0</v>
      </c>
      <c r="K33" s="181">
        <f t="shared" si="4"/>
        <v>205540.19999999998</v>
      </c>
      <c r="L33" s="181">
        <f t="shared" si="5"/>
        <v>209651.00400000002</v>
      </c>
    </row>
    <row r="34" spans="1:63" s="85" customFormat="1" x14ac:dyDescent="0.2">
      <c r="A34" s="177">
        <v>321</v>
      </c>
      <c r="B34" s="178" t="s">
        <v>26</v>
      </c>
      <c r="C34" s="135">
        <v>1803</v>
      </c>
      <c r="D34" s="135">
        <v>1803</v>
      </c>
      <c r="E34" s="135"/>
      <c r="F34" s="135"/>
      <c r="G34" s="135"/>
      <c r="H34" s="135"/>
      <c r="I34" s="135"/>
      <c r="J34" s="135"/>
      <c r="K34" s="181"/>
      <c r="L34" s="181">
        <f t="shared" si="5"/>
        <v>0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</row>
    <row r="35" spans="1:63" s="85" customFormat="1" x14ac:dyDescent="0.2">
      <c r="A35" s="177">
        <v>322</v>
      </c>
      <c r="B35" s="178" t="s">
        <v>27</v>
      </c>
      <c r="C35" s="135">
        <v>79746</v>
      </c>
      <c r="D35" s="135">
        <v>79746</v>
      </c>
      <c r="E35" s="135"/>
      <c r="F35" s="135"/>
      <c r="G35" s="135"/>
      <c r="H35" s="135"/>
      <c r="I35" s="135"/>
      <c r="J35" s="135"/>
      <c r="K35" s="181"/>
      <c r="L35" s="181">
        <f t="shared" si="5"/>
        <v>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</row>
    <row r="36" spans="1:63" s="225" customFormat="1" ht="25.5" x14ac:dyDescent="0.2">
      <c r="A36" s="177">
        <v>322</v>
      </c>
      <c r="B36" s="178" t="s">
        <v>154</v>
      </c>
      <c r="C36" s="135">
        <v>2069</v>
      </c>
      <c r="D36" s="135">
        <v>2069</v>
      </c>
      <c r="E36" s="135"/>
      <c r="F36" s="135"/>
      <c r="G36" s="135"/>
      <c r="H36" s="135"/>
      <c r="I36" s="135"/>
      <c r="J36" s="135"/>
      <c r="K36" s="181"/>
      <c r="L36" s="181"/>
    </row>
    <row r="37" spans="1:63" s="151" customFormat="1" x14ac:dyDescent="0.2">
      <c r="A37" s="177">
        <v>323</v>
      </c>
      <c r="B37" s="178" t="s">
        <v>28</v>
      </c>
      <c r="C37" s="135">
        <v>112842</v>
      </c>
      <c r="D37" s="161">
        <v>112842</v>
      </c>
      <c r="E37" s="181"/>
      <c r="F37" s="181"/>
      <c r="G37" s="181"/>
      <c r="H37" s="181"/>
      <c r="I37" s="181"/>
      <c r="J37" s="181"/>
      <c r="K37" s="181"/>
      <c r="L37" s="181">
        <f t="shared" si="5"/>
        <v>0</v>
      </c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</row>
    <row r="38" spans="1:63" s="149" customFormat="1" x14ac:dyDescent="0.2">
      <c r="A38" s="177">
        <v>329</v>
      </c>
      <c r="B38" s="178" t="s">
        <v>29</v>
      </c>
      <c r="C38" s="135">
        <v>5050</v>
      </c>
      <c r="D38" s="135">
        <v>5050</v>
      </c>
      <c r="E38" s="133"/>
      <c r="F38" s="133"/>
      <c r="G38" s="133"/>
      <c r="H38" s="133"/>
      <c r="I38" s="133"/>
      <c r="J38" s="133"/>
      <c r="K38" s="181"/>
      <c r="L38" s="181">
        <f t="shared" si="5"/>
        <v>0</v>
      </c>
    </row>
    <row r="39" spans="1:63" s="4" customFormat="1" x14ac:dyDescent="0.2">
      <c r="A39" s="173">
        <v>34</v>
      </c>
      <c r="B39" s="174" t="s">
        <v>143</v>
      </c>
      <c r="C39" s="181">
        <f>SUM(C40)</f>
        <v>4000</v>
      </c>
      <c r="D39" s="181">
        <f t="shared" ref="D39:J39" si="21">SUM(D40)</f>
        <v>4000</v>
      </c>
      <c r="E39" s="181">
        <f t="shared" si="21"/>
        <v>0</v>
      </c>
      <c r="F39" s="181">
        <f t="shared" si="21"/>
        <v>0</v>
      </c>
      <c r="G39" s="181">
        <f t="shared" si="21"/>
        <v>0</v>
      </c>
      <c r="H39" s="181">
        <f t="shared" si="21"/>
        <v>0</v>
      </c>
      <c r="I39" s="181">
        <f t="shared" si="21"/>
        <v>0</v>
      </c>
      <c r="J39" s="181">
        <f t="shared" si="21"/>
        <v>0</v>
      </c>
      <c r="K39" s="181">
        <f t="shared" si="4"/>
        <v>4080</v>
      </c>
      <c r="L39" s="181">
        <f t="shared" si="5"/>
        <v>4161.5999999999995</v>
      </c>
    </row>
    <row r="40" spans="1:63" s="85" customFormat="1" x14ac:dyDescent="0.2">
      <c r="A40" s="101">
        <v>343</v>
      </c>
      <c r="B40" s="102" t="s">
        <v>94</v>
      </c>
      <c r="C40" s="136">
        <v>4000</v>
      </c>
      <c r="D40" s="135">
        <v>4000</v>
      </c>
      <c r="E40" s="135"/>
      <c r="F40" s="135"/>
      <c r="G40" s="135"/>
      <c r="H40" s="135"/>
      <c r="I40" s="135"/>
      <c r="J40" s="135"/>
      <c r="K40" s="181"/>
      <c r="L40" s="181">
        <f t="shared" si="5"/>
        <v>0</v>
      </c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</row>
    <row r="41" spans="1:63" s="225" customFormat="1" x14ac:dyDescent="0.2">
      <c r="A41" s="96">
        <v>37</v>
      </c>
      <c r="B41" s="260" t="s">
        <v>155</v>
      </c>
      <c r="C41" s="133">
        <v>4160</v>
      </c>
      <c r="D41" s="133">
        <v>4160</v>
      </c>
      <c r="E41" s="135"/>
      <c r="F41" s="135"/>
      <c r="G41" s="135"/>
      <c r="H41" s="135"/>
      <c r="I41" s="135"/>
      <c r="J41" s="135"/>
      <c r="K41" s="181"/>
      <c r="L41" s="181"/>
    </row>
    <row r="42" spans="1:63" s="225" customFormat="1" ht="25.5" x14ac:dyDescent="0.2">
      <c r="A42" s="101">
        <v>372</v>
      </c>
      <c r="B42" s="102" t="s">
        <v>156</v>
      </c>
      <c r="C42" s="136">
        <v>4160</v>
      </c>
      <c r="D42" s="135">
        <v>4160</v>
      </c>
      <c r="E42" s="135"/>
      <c r="F42" s="135"/>
      <c r="G42" s="135"/>
      <c r="H42" s="135"/>
      <c r="I42" s="135"/>
      <c r="J42" s="135"/>
      <c r="K42" s="181"/>
      <c r="L42" s="181"/>
    </row>
    <row r="43" spans="1:63" s="4" customFormat="1" ht="25.5" x14ac:dyDescent="0.2">
      <c r="A43" s="173">
        <v>42</v>
      </c>
      <c r="B43" s="174" t="s">
        <v>144</v>
      </c>
      <c r="C43" s="181">
        <f>SUM(C44)</f>
        <v>1000</v>
      </c>
      <c r="D43" s="181">
        <f t="shared" ref="D43:J43" si="22">SUM(D44)</f>
        <v>1000</v>
      </c>
      <c r="E43" s="181">
        <f t="shared" si="22"/>
        <v>0</v>
      </c>
      <c r="F43" s="181">
        <f t="shared" si="22"/>
        <v>0</v>
      </c>
      <c r="G43" s="181">
        <f t="shared" si="22"/>
        <v>0</v>
      </c>
      <c r="H43" s="181">
        <f t="shared" si="22"/>
        <v>0</v>
      </c>
      <c r="I43" s="181">
        <f t="shared" si="22"/>
        <v>0</v>
      </c>
      <c r="J43" s="181">
        <f t="shared" si="22"/>
        <v>0</v>
      </c>
      <c r="K43" s="181">
        <f t="shared" si="4"/>
        <v>1020</v>
      </c>
      <c r="L43" s="181">
        <f t="shared" si="5"/>
        <v>1040.3999999999999</v>
      </c>
    </row>
    <row r="44" spans="1:63" s="160" customFormat="1" x14ac:dyDescent="0.2">
      <c r="A44" s="101">
        <v>422</v>
      </c>
      <c r="B44" s="102" t="s">
        <v>31</v>
      </c>
      <c r="C44" s="136">
        <f>SUM(D44)</f>
        <v>1000</v>
      </c>
      <c r="D44" s="135">
        <v>1000</v>
      </c>
      <c r="E44" s="135"/>
      <c r="F44" s="135"/>
      <c r="G44" s="135"/>
      <c r="H44" s="135"/>
      <c r="I44" s="135"/>
      <c r="J44" s="135"/>
      <c r="K44" s="181"/>
      <c r="L44" s="181">
        <f t="shared" si="5"/>
        <v>0</v>
      </c>
    </row>
    <row r="45" spans="1:63" s="85" customFormat="1" x14ac:dyDescent="0.2">
      <c r="A45" s="101"/>
      <c r="B45" s="102"/>
      <c r="C45" s="135"/>
      <c r="D45" s="135"/>
      <c r="E45" s="135"/>
      <c r="F45" s="135"/>
      <c r="G45" s="135"/>
      <c r="H45" s="135"/>
      <c r="I45" s="135"/>
      <c r="J45" s="135"/>
      <c r="K45" s="181"/>
      <c r="L45" s="181">
        <f t="shared" si="5"/>
        <v>0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</row>
    <row r="46" spans="1:63" s="85" customFormat="1" ht="25.5" x14ac:dyDescent="0.2">
      <c r="A46" s="99" t="s">
        <v>51</v>
      </c>
      <c r="B46" s="90" t="s">
        <v>52</v>
      </c>
      <c r="C46" s="165">
        <f>SUM(C47)</f>
        <v>265050</v>
      </c>
      <c r="D46" s="165">
        <f t="shared" ref="D46:J46" si="23">SUM(D47)</f>
        <v>265050</v>
      </c>
      <c r="E46" s="165">
        <f t="shared" si="23"/>
        <v>0</v>
      </c>
      <c r="F46" s="165">
        <f t="shared" si="23"/>
        <v>0</v>
      </c>
      <c r="G46" s="165">
        <f t="shared" si="23"/>
        <v>0</v>
      </c>
      <c r="H46" s="165">
        <f t="shared" si="23"/>
        <v>0</v>
      </c>
      <c r="I46" s="165">
        <f t="shared" si="23"/>
        <v>0</v>
      </c>
      <c r="J46" s="165">
        <f t="shared" si="23"/>
        <v>0</v>
      </c>
      <c r="K46" s="165">
        <f t="shared" si="4"/>
        <v>270351</v>
      </c>
      <c r="L46" s="165">
        <f t="shared" si="5"/>
        <v>275758.02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</row>
    <row r="47" spans="1:63" s="4" customFormat="1" x14ac:dyDescent="0.2">
      <c r="A47" s="168">
        <v>32</v>
      </c>
      <c r="B47" s="217" t="s">
        <v>141</v>
      </c>
      <c r="C47" s="181">
        <f>SUM(C48:C49)</f>
        <v>265050</v>
      </c>
      <c r="D47" s="181">
        <f t="shared" ref="D47:J47" si="24">SUM(D48:D49)</f>
        <v>265050</v>
      </c>
      <c r="E47" s="181">
        <f t="shared" si="24"/>
        <v>0</v>
      </c>
      <c r="F47" s="181">
        <f t="shared" si="24"/>
        <v>0</v>
      </c>
      <c r="G47" s="181">
        <f t="shared" si="24"/>
        <v>0</v>
      </c>
      <c r="H47" s="181">
        <f t="shared" si="24"/>
        <v>0</v>
      </c>
      <c r="I47" s="181">
        <f t="shared" si="24"/>
        <v>0</v>
      </c>
      <c r="J47" s="181">
        <f t="shared" si="24"/>
        <v>0</v>
      </c>
      <c r="K47" s="181">
        <f t="shared" si="4"/>
        <v>270351</v>
      </c>
      <c r="L47" s="181">
        <f t="shared" si="5"/>
        <v>275758.02</v>
      </c>
    </row>
    <row r="48" spans="1:63" x14ac:dyDescent="0.2">
      <c r="A48" s="101">
        <v>322</v>
      </c>
      <c r="B48" s="102" t="s">
        <v>27</v>
      </c>
      <c r="C48" s="136">
        <f>SUM(D48:J48)</f>
        <v>251890</v>
      </c>
      <c r="D48" s="135">
        <v>251890</v>
      </c>
      <c r="E48" s="135"/>
      <c r="F48" s="135"/>
      <c r="G48" s="135"/>
      <c r="H48" s="135"/>
      <c r="I48" s="135"/>
      <c r="J48" s="135"/>
      <c r="K48" s="181"/>
      <c r="L48" s="181">
        <f t="shared" si="5"/>
        <v>0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</row>
    <row r="49" spans="1:63" x14ac:dyDescent="0.2">
      <c r="A49" s="101">
        <v>323</v>
      </c>
      <c r="B49" s="102" t="s">
        <v>28</v>
      </c>
      <c r="C49" s="136">
        <f>SUM(D49:J49)</f>
        <v>13160</v>
      </c>
      <c r="D49" s="135">
        <v>13160</v>
      </c>
      <c r="E49" s="135"/>
      <c r="F49" s="135"/>
      <c r="G49" s="135"/>
      <c r="H49" s="135"/>
      <c r="I49" s="135"/>
      <c r="J49" s="135"/>
      <c r="K49" s="181"/>
      <c r="L49" s="181">
        <f t="shared" si="5"/>
        <v>0</v>
      </c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</row>
    <row r="50" spans="1:63" s="126" customFormat="1" x14ac:dyDescent="0.2">
      <c r="A50" s="192" t="s">
        <v>86</v>
      </c>
      <c r="B50" s="193" t="s">
        <v>72</v>
      </c>
      <c r="C50" s="200">
        <f>SUM(C51)</f>
        <v>48500</v>
      </c>
      <c r="D50" s="200">
        <f t="shared" ref="D50:J52" si="25">SUM(D51)</f>
        <v>48500</v>
      </c>
      <c r="E50" s="200">
        <f t="shared" si="25"/>
        <v>0</v>
      </c>
      <c r="F50" s="200">
        <f t="shared" si="25"/>
        <v>0</v>
      </c>
      <c r="G50" s="200">
        <f t="shared" si="25"/>
        <v>0</v>
      </c>
      <c r="H50" s="200">
        <f t="shared" si="25"/>
        <v>0</v>
      </c>
      <c r="I50" s="200">
        <f t="shared" si="25"/>
        <v>0</v>
      </c>
      <c r="J50" s="200">
        <f t="shared" si="25"/>
        <v>0</v>
      </c>
      <c r="K50" s="200">
        <f t="shared" si="4"/>
        <v>49470</v>
      </c>
      <c r="L50" s="200">
        <f t="shared" si="5"/>
        <v>50459.4</v>
      </c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</row>
    <row r="51" spans="1:63" s="126" customFormat="1" x14ac:dyDescent="0.2">
      <c r="A51" s="127" t="s">
        <v>95</v>
      </c>
      <c r="B51" s="91" t="s">
        <v>53</v>
      </c>
      <c r="C51" s="172">
        <f>SUM(C52)</f>
        <v>48500</v>
      </c>
      <c r="D51" s="172">
        <f>SUM(D52)</f>
        <v>48500</v>
      </c>
      <c r="E51" s="172">
        <f t="shared" si="25"/>
        <v>0</v>
      </c>
      <c r="F51" s="172">
        <f t="shared" si="25"/>
        <v>0</v>
      </c>
      <c r="G51" s="172">
        <f t="shared" si="25"/>
        <v>0</v>
      </c>
      <c r="H51" s="172">
        <f t="shared" si="25"/>
        <v>0</v>
      </c>
      <c r="I51" s="172">
        <f t="shared" si="25"/>
        <v>0</v>
      </c>
      <c r="J51" s="172">
        <f t="shared" si="25"/>
        <v>0</v>
      </c>
      <c r="K51" s="181">
        <f t="shared" si="4"/>
        <v>49470</v>
      </c>
      <c r="L51" s="181">
        <f t="shared" si="5"/>
        <v>50459.4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</row>
    <row r="52" spans="1:63" s="4" customFormat="1" ht="25.5" x14ac:dyDescent="0.2">
      <c r="A52" s="173">
        <v>42</v>
      </c>
      <c r="B52" s="174" t="s">
        <v>144</v>
      </c>
      <c r="C52" s="181">
        <f>SUM(C53)</f>
        <v>48500</v>
      </c>
      <c r="D52" s="181">
        <f t="shared" ref="D52:E52" si="26">SUM(D53)</f>
        <v>48500</v>
      </c>
      <c r="E52" s="181">
        <f t="shared" si="26"/>
        <v>0</v>
      </c>
      <c r="F52" s="181">
        <f t="shared" si="25"/>
        <v>0</v>
      </c>
      <c r="G52" s="181">
        <f t="shared" si="25"/>
        <v>0</v>
      </c>
      <c r="H52" s="181">
        <f t="shared" si="25"/>
        <v>0</v>
      </c>
      <c r="I52" s="181">
        <f t="shared" si="25"/>
        <v>0</v>
      </c>
      <c r="J52" s="181">
        <f t="shared" si="25"/>
        <v>0</v>
      </c>
      <c r="K52" s="181">
        <f t="shared" si="4"/>
        <v>49470</v>
      </c>
      <c r="L52" s="181">
        <f t="shared" si="5"/>
        <v>50459.4</v>
      </c>
    </row>
    <row r="53" spans="1:63" s="160" customFormat="1" x14ac:dyDescent="0.2">
      <c r="A53" s="183">
        <v>422</v>
      </c>
      <c r="B53" s="184" t="s">
        <v>31</v>
      </c>
      <c r="C53" s="135">
        <f>SUM(D53:J53)</f>
        <v>48500</v>
      </c>
      <c r="D53" s="135">
        <v>48500</v>
      </c>
      <c r="E53" s="133"/>
      <c r="F53" s="133"/>
      <c r="G53" s="133"/>
      <c r="H53" s="133"/>
      <c r="I53" s="133"/>
      <c r="J53" s="133"/>
      <c r="K53" s="181"/>
      <c r="L53" s="181">
        <f t="shared" si="5"/>
        <v>0</v>
      </c>
    </row>
    <row r="54" spans="1:63" s="160" customFormat="1" x14ac:dyDescent="0.2">
      <c r="A54" s="103" t="s">
        <v>96</v>
      </c>
      <c r="B54" s="91" t="s">
        <v>97</v>
      </c>
      <c r="C54" s="150">
        <f>SUM(C55)</f>
        <v>43150</v>
      </c>
      <c r="D54" s="150">
        <f t="shared" ref="D54:J54" si="27">SUM(D55)</f>
        <v>0</v>
      </c>
      <c r="E54" s="150">
        <f t="shared" si="27"/>
        <v>43150</v>
      </c>
      <c r="F54" s="150">
        <f t="shared" si="27"/>
        <v>0</v>
      </c>
      <c r="G54" s="150">
        <f t="shared" si="27"/>
        <v>0</v>
      </c>
      <c r="H54" s="150">
        <f t="shared" si="27"/>
        <v>0</v>
      </c>
      <c r="I54" s="150">
        <f t="shared" si="27"/>
        <v>0</v>
      </c>
      <c r="J54" s="150">
        <f t="shared" si="27"/>
        <v>0</v>
      </c>
      <c r="K54" s="150">
        <f t="shared" si="4"/>
        <v>44013</v>
      </c>
      <c r="L54" s="150">
        <f t="shared" si="5"/>
        <v>44893.26</v>
      </c>
    </row>
    <row r="55" spans="1:63" s="151" customFormat="1" x14ac:dyDescent="0.2">
      <c r="A55" s="127" t="s">
        <v>54</v>
      </c>
      <c r="B55" s="105" t="s">
        <v>98</v>
      </c>
      <c r="C55" s="165">
        <f>SUM(C56+C67)</f>
        <v>43150</v>
      </c>
      <c r="D55" s="165">
        <f t="shared" ref="D55:J55" si="28">SUM(D56+D67)</f>
        <v>0</v>
      </c>
      <c r="E55" s="165">
        <f t="shared" si="28"/>
        <v>43150</v>
      </c>
      <c r="F55" s="165">
        <f t="shared" si="28"/>
        <v>0</v>
      </c>
      <c r="G55" s="165">
        <f t="shared" si="28"/>
        <v>0</v>
      </c>
      <c r="H55" s="165">
        <f t="shared" si="28"/>
        <v>0</v>
      </c>
      <c r="I55" s="165">
        <f t="shared" si="28"/>
        <v>0</v>
      </c>
      <c r="J55" s="165">
        <f t="shared" si="28"/>
        <v>0</v>
      </c>
      <c r="K55" s="165">
        <f t="shared" si="4"/>
        <v>44013</v>
      </c>
      <c r="L55" s="165">
        <f t="shared" si="5"/>
        <v>44893.26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</row>
    <row r="56" spans="1:63" s="151" customFormat="1" x14ac:dyDescent="0.2">
      <c r="A56" s="194" t="s">
        <v>86</v>
      </c>
      <c r="B56" s="195" t="s">
        <v>84</v>
      </c>
      <c r="C56" s="200">
        <f>SUM(C57)</f>
        <v>37150</v>
      </c>
      <c r="D56" s="200">
        <f t="shared" ref="D56:J56" si="29">SUM(D57)</f>
        <v>0</v>
      </c>
      <c r="E56" s="200">
        <f t="shared" si="29"/>
        <v>37150</v>
      </c>
      <c r="F56" s="200">
        <f t="shared" si="29"/>
        <v>0</v>
      </c>
      <c r="G56" s="200">
        <f t="shared" si="29"/>
        <v>0</v>
      </c>
      <c r="H56" s="200">
        <f t="shared" si="29"/>
        <v>0</v>
      </c>
      <c r="I56" s="200">
        <f t="shared" si="29"/>
        <v>0</v>
      </c>
      <c r="J56" s="200">
        <f t="shared" si="29"/>
        <v>0</v>
      </c>
      <c r="K56" s="200">
        <f t="shared" si="4"/>
        <v>37893</v>
      </c>
      <c r="L56" s="200">
        <f t="shared" si="5"/>
        <v>38650.86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</row>
    <row r="57" spans="1:63" s="149" customFormat="1" ht="25.5" x14ac:dyDescent="0.2">
      <c r="A57" s="103" t="s">
        <v>51</v>
      </c>
      <c r="B57" s="91" t="s">
        <v>52</v>
      </c>
      <c r="C57" s="150">
        <f>SUM(C58+C64)</f>
        <v>37150</v>
      </c>
      <c r="D57" s="150">
        <f t="shared" ref="D57:J57" si="30">SUM(D58+D64)</f>
        <v>0</v>
      </c>
      <c r="E57" s="150">
        <f t="shared" si="30"/>
        <v>37150</v>
      </c>
      <c r="F57" s="150">
        <f t="shared" si="30"/>
        <v>0</v>
      </c>
      <c r="G57" s="150">
        <f t="shared" si="30"/>
        <v>0</v>
      </c>
      <c r="H57" s="150">
        <f t="shared" si="30"/>
        <v>0</v>
      </c>
      <c r="I57" s="150">
        <f t="shared" si="30"/>
        <v>0</v>
      </c>
      <c r="J57" s="150">
        <f t="shared" si="30"/>
        <v>0</v>
      </c>
      <c r="K57" s="181">
        <f t="shared" si="4"/>
        <v>37893</v>
      </c>
      <c r="L57" s="181">
        <f t="shared" si="5"/>
        <v>38650.86</v>
      </c>
    </row>
    <row r="58" spans="1:63" s="4" customFormat="1" x14ac:dyDescent="0.2">
      <c r="A58" s="173">
        <v>32</v>
      </c>
      <c r="B58" s="174" t="s">
        <v>141</v>
      </c>
      <c r="C58" s="181">
        <f>SUM(C59:C63)</f>
        <v>36950</v>
      </c>
      <c r="D58" s="181">
        <f t="shared" ref="D58:J58" si="31">SUM(D59:D63)</f>
        <v>0</v>
      </c>
      <c r="E58" s="181">
        <f t="shared" si="31"/>
        <v>36950</v>
      </c>
      <c r="F58" s="181">
        <f t="shared" si="31"/>
        <v>0</v>
      </c>
      <c r="G58" s="181">
        <f t="shared" si="31"/>
        <v>0</v>
      </c>
      <c r="H58" s="181">
        <f t="shared" si="31"/>
        <v>0</v>
      </c>
      <c r="I58" s="181">
        <f t="shared" si="31"/>
        <v>0</v>
      </c>
      <c r="J58" s="181">
        <f t="shared" si="31"/>
        <v>0</v>
      </c>
      <c r="K58" s="181">
        <f t="shared" si="4"/>
        <v>37689</v>
      </c>
      <c r="L58" s="181">
        <f t="shared" si="5"/>
        <v>38442.78</v>
      </c>
    </row>
    <row r="59" spans="1:63" s="148" customFormat="1" x14ac:dyDescent="0.2">
      <c r="A59" s="101">
        <v>321</v>
      </c>
      <c r="B59" s="102" t="s">
        <v>26</v>
      </c>
      <c r="C59" s="135">
        <v>7000</v>
      </c>
      <c r="D59" s="133"/>
      <c r="E59" s="133">
        <v>7000</v>
      </c>
      <c r="F59" s="133"/>
      <c r="G59" s="135"/>
      <c r="H59" s="133"/>
      <c r="I59" s="133"/>
      <c r="J59" s="133"/>
      <c r="K59" s="181"/>
      <c r="L59" s="181">
        <f t="shared" si="5"/>
        <v>0</v>
      </c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</row>
    <row r="60" spans="1:63" s="148" customFormat="1" x14ac:dyDescent="0.2">
      <c r="A60" s="101">
        <v>322</v>
      </c>
      <c r="B60" s="102" t="s">
        <v>76</v>
      </c>
      <c r="C60" s="135">
        <f t="shared" ref="C60:C61" si="32">SUM(D60:J60)</f>
        <v>10000</v>
      </c>
      <c r="D60" s="133"/>
      <c r="E60" s="135">
        <v>10000</v>
      </c>
      <c r="F60" s="135"/>
      <c r="G60" s="135"/>
      <c r="H60" s="133"/>
      <c r="I60" s="133"/>
      <c r="J60" s="133"/>
      <c r="K60" s="181"/>
      <c r="L60" s="181">
        <f t="shared" si="5"/>
        <v>0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</row>
    <row r="61" spans="1:63" s="148" customFormat="1" x14ac:dyDescent="0.2">
      <c r="A61" s="101">
        <v>323</v>
      </c>
      <c r="B61" s="102" t="s">
        <v>28</v>
      </c>
      <c r="C61" s="135">
        <f t="shared" si="32"/>
        <v>8000</v>
      </c>
      <c r="D61" s="133"/>
      <c r="E61" s="135">
        <v>8000</v>
      </c>
      <c r="F61" s="135"/>
      <c r="G61" s="135"/>
      <c r="H61" s="133"/>
      <c r="I61" s="133"/>
      <c r="J61" s="133"/>
      <c r="K61" s="181"/>
      <c r="L61" s="181">
        <f t="shared" si="5"/>
        <v>0</v>
      </c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</row>
    <row r="62" spans="1:63" s="167" customFormat="1" x14ac:dyDescent="0.2">
      <c r="A62" s="101">
        <v>329</v>
      </c>
      <c r="B62" s="102" t="s">
        <v>29</v>
      </c>
      <c r="C62" s="135">
        <v>11950</v>
      </c>
      <c r="D62" s="133"/>
      <c r="E62" s="135">
        <v>11950</v>
      </c>
      <c r="F62" s="135"/>
      <c r="G62" s="135"/>
      <c r="H62" s="133"/>
      <c r="I62" s="133"/>
      <c r="J62" s="133"/>
      <c r="K62" s="181"/>
      <c r="L62" s="181">
        <f t="shared" si="5"/>
        <v>0</v>
      </c>
    </row>
    <row r="63" spans="1:63" s="148" customFormat="1" x14ac:dyDescent="0.2">
      <c r="A63" s="101">
        <v>329</v>
      </c>
      <c r="B63" s="102" t="s">
        <v>29</v>
      </c>
      <c r="C63" s="135"/>
      <c r="D63" s="133"/>
      <c r="E63" s="135"/>
      <c r="F63" s="135"/>
      <c r="G63" s="135"/>
      <c r="H63" s="133"/>
      <c r="I63" s="133"/>
      <c r="J63" s="133"/>
      <c r="K63" s="181"/>
      <c r="L63" s="181">
        <f t="shared" si="5"/>
        <v>0</v>
      </c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</row>
    <row r="64" spans="1:63" s="4" customFormat="1" x14ac:dyDescent="0.2">
      <c r="A64" s="173">
        <v>34</v>
      </c>
      <c r="B64" s="174" t="s">
        <v>143</v>
      </c>
      <c r="C64" s="181">
        <f>SUM(C65)</f>
        <v>200</v>
      </c>
      <c r="D64" s="181">
        <f t="shared" ref="D64:J64" si="33">SUM(D65)</f>
        <v>0</v>
      </c>
      <c r="E64" s="181">
        <f t="shared" si="33"/>
        <v>200</v>
      </c>
      <c r="F64" s="181">
        <f t="shared" si="33"/>
        <v>0</v>
      </c>
      <c r="G64" s="181">
        <f t="shared" si="33"/>
        <v>0</v>
      </c>
      <c r="H64" s="181">
        <f t="shared" si="33"/>
        <v>0</v>
      </c>
      <c r="I64" s="181">
        <f t="shared" si="33"/>
        <v>0</v>
      </c>
      <c r="J64" s="181">
        <f t="shared" si="33"/>
        <v>0</v>
      </c>
      <c r="K64" s="181">
        <f t="shared" si="4"/>
        <v>204</v>
      </c>
      <c r="L64" s="181">
        <f t="shared" si="5"/>
        <v>208.08</v>
      </c>
    </row>
    <row r="65" spans="1:63" s="148" customFormat="1" x14ac:dyDescent="0.2">
      <c r="A65" s="101">
        <v>343</v>
      </c>
      <c r="B65" s="102" t="s">
        <v>30</v>
      </c>
      <c r="C65" s="135">
        <f>SUM(D65:J65)</f>
        <v>200</v>
      </c>
      <c r="D65" s="133"/>
      <c r="E65" s="135">
        <v>200</v>
      </c>
      <c r="F65" s="135"/>
      <c r="G65" s="135"/>
      <c r="H65" s="133"/>
      <c r="I65" s="133"/>
      <c r="J65" s="133"/>
      <c r="K65" s="181"/>
      <c r="L65" s="181">
        <f t="shared" si="5"/>
        <v>0</v>
      </c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</row>
    <row r="66" spans="1:63" s="160" customFormat="1" x14ac:dyDescent="0.2">
      <c r="A66" s="101"/>
      <c r="B66" s="102"/>
      <c r="C66" s="135"/>
      <c r="D66" s="133"/>
      <c r="E66" s="135"/>
      <c r="F66" s="135"/>
      <c r="G66" s="135"/>
      <c r="H66" s="133"/>
      <c r="I66" s="133"/>
      <c r="J66" s="133"/>
      <c r="K66" s="181"/>
      <c r="L66" s="181">
        <f t="shared" si="5"/>
        <v>0</v>
      </c>
    </row>
    <row r="67" spans="1:63" s="151" customFormat="1" x14ac:dyDescent="0.2">
      <c r="A67" s="194" t="s">
        <v>71</v>
      </c>
      <c r="B67" s="196" t="s">
        <v>72</v>
      </c>
      <c r="C67" s="200">
        <f>SUM(C68)</f>
        <v>6000</v>
      </c>
      <c r="D67" s="200">
        <f t="shared" ref="D67:J69" si="34">SUM(D68)</f>
        <v>0</v>
      </c>
      <c r="E67" s="200">
        <f t="shared" si="34"/>
        <v>6000</v>
      </c>
      <c r="F67" s="200">
        <f t="shared" si="34"/>
        <v>0</v>
      </c>
      <c r="G67" s="200">
        <f t="shared" si="34"/>
        <v>0</v>
      </c>
      <c r="H67" s="200">
        <f t="shared" si="34"/>
        <v>0</v>
      </c>
      <c r="I67" s="200">
        <f t="shared" si="34"/>
        <v>0</v>
      </c>
      <c r="J67" s="200">
        <f t="shared" si="34"/>
        <v>0</v>
      </c>
      <c r="K67" s="200">
        <f t="shared" si="4"/>
        <v>6120</v>
      </c>
      <c r="L67" s="200">
        <f t="shared" si="5"/>
        <v>6242.4000000000005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</row>
    <row r="68" spans="1:63" s="149" customFormat="1" x14ac:dyDescent="0.2">
      <c r="A68" s="103" t="s">
        <v>62</v>
      </c>
      <c r="B68" s="91" t="s">
        <v>53</v>
      </c>
      <c r="C68" s="150">
        <f>SUM(C69)</f>
        <v>6000</v>
      </c>
      <c r="D68" s="150">
        <f t="shared" si="34"/>
        <v>0</v>
      </c>
      <c r="E68" s="150">
        <f t="shared" si="34"/>
        <v>6000</v>
      </c>
      <c r="F68" s="150">
        <f t="shared" si="34"/>
        <v>0</v>
      </c>
      <c r="G68" s="150">
        <f t="shared" si="34"/>
        <v>0</v>
      </c>
      <c r="H68" s="150">
        <f t="shared" si="34"/>
        <v>0</v>
      </c>
      <c r="I68" s="150">
        <f t="shared" si="34"/>
        <v>0</v>
      </c>
      <c r="J68" s="150">
        <f t="shared" si="34"/>
        <v>0</v>
      </c>
      <c r="K68" s="181">
        <f t="shared" si="4"/>
        <v>6120</v>
      </c>
      <c r="L68" s="181">
        <f t="shared" si="5"/>
        <v>6242.4000000000005</v>
      </c>
    </row>
    <row r="69" spans="1:63" s="4" customFormat="1" ht="25.5" x14ac:dyDescent="0.2">
      <c r="A69" s="173">
        <v>42</v>
      </c>
      <c r="B69" s="174" t="s">
        <v>144</v>
      </c>
      <c r="C69" s="181">
        <v>6000</v>
      </c>
      <c r="D69" s="181">
        <f t="shared" si="34"/>
        <v>0</v>
      </c>
      <c r="E69" s="181">
        <v>6000</v>
      </c>
      <c r="F69" s="181">
        <f t="shared" si="34"/>
        <v>0</v>
      </c>
      <c r="G69" s="181">
        <f t="shared" si="34"/>
        <v>0</v>
      </c>
      <c r="H69" s="181">
        <f t="shared" si="34"/>
        <v>0</v>
      </c>
      <c r="I69" s="181">
        <f t="shared" si="34"/>
        <v>0</v>
      </c>
      <c r="J69" s="181">
        <f t="shared" si="34"/>
        <v>0</v>
      </c>
      <c r="K69" s="181">
        <f t="shared" si="4"/>
        <v>6120</v>
      </c>
      <c r="L69" s="181">
        <f t="shared" si="5"/>
        <v>6242.4000000000005</v>
      </c>
    </row>
    <row r="70" spans="1:63" s="126" customFormat="1" x14ac:dyDescent="0.2">
      <c r="A70" s="101">
        <v>422</v>
      </c>
      <c r="B70" s="102" t="s">
        <v>31</v>
      </c>
      <c r="C70" s="136">
        <v>4000</v>
      </c>
      <c r="D70" s="135"/>
      <c r="E70" s="135">
        <v>4000</v>
      </c>
      <c r="F70" s="135"/>
      <c r="G70" s="135"/>
      <c r="H70" s="135"/>
      <c r="I70" s="135"/>
      <c r="J70" s="135"/>
      <c r="K70" s="181"/>
      <c r="L70" s="181">
        <f t="shared" si="5"/>
        <v>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</row>
    <row r="71" spans="1:63" s="224" customFormat="1" ht="25.5" x14ac:dyDescent="0.2">
      <c r="A71" s="101">
        <v>424</v>
      </c>
      <c r="B71" s="102" t="s">
        <v>110</v>
      </c>
      <c r="C71" s="136">
        <v>2000</v>
      </c>
      <c r="D71" s="135"/>
      <c r="E71" s="135">
        <v>2000</v>
      </c>
      <c r="F71" s="135"/>
      <c r="G71" s="135"/>
      <c r="H71" s="135"/>
      <c r="I71" s="135"/>
      <c r="J71" s="135"/>
      <c r="K71" s="181"/>
      <c r="L71" s="181"/>
    </row>
    <row r="72" spans="1:63" s="126" customFormat="1" ht="12" customHeight="1" x14ac:dyDescent="0.2">
      <c r="A72" s="140" t="s">
        <v>99</v>
      </c>
      <c r="B72" s="163" t="s">
        <v>101</v>
      </c>
      <c r="C72" s="171">
        <f>SUM(C73)</f>
        <v>699152</v>
      </c>
      <c r="D72" s="171">
        <f t="shared" ref="D72:J74" si="35">SUM(D73)</f>
        <v>0</v>
      </c>
      <c r="E72" s="171">
        <f t="shared" si="35"/>
        <v>0</v>
      </c>
      <c r="F72" s="171">
        <f t="shared" si="35"/>
        <v>699152</v>
      </c>
      <c r="G72" s="171">
        <f t="shared" si="35"/>
        <v>0</v>
      </c>
      <c r="H72" s="171">
        <f t="shared" si="35"/>
        <v>0</v>
      </c>
      <c r="I72" s="171">
        <f t="shared" si="35"/>
        <v>0</v>
      </c>
      <c r="J72" s="171">
        <f t="shared" si="35"/>
        <v>0</v>
      </c>
      <c r="K72" s="150">
        <f t="shared" ref="K72:K75" si="36">SUM(C72/100)*102</f>
        <v>713135.04</v>
      </c>
      <c r="L72" s="150">
        <f t="shared" si="5"/>
        <v>727397.74080000003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</row>
    <row r="73" spans="1:63" s="139" customFormat="1" ht="12" customHeight="1" x14ac:dyDescent="0.2">
      <c r="A73" s="97" t="s">
        <v>100</v>
      </c>
      <c r="B73" s="164" t="s">
        <v>101</v>
      </c>
      <c r="C73" s="223">
        <f>SUM(C74)</f>
        <v>699152</v>
      </c>
      <c r="D73" s="223">
        <f t="shared" si="35"/>
        <v>0</v>
      </c>
      <c r="E73" s="223">
        <f t="shared" si="35"/>
        <v>0</v>
      </c>
      <c r="F73" s="223">
        <f t="shared" si="35"/>
        <v>699152</v>
      </c>
      <c r="G73" s="223">
        <f t="shared" si="35"/>
        <v>0</v>
      </c>
      <c r="H73" s="223">
        <f t="shared" si="35"/>
        <v>0</v>
      </c>
      <c r="I73" s="223">
        <f t="shared" si="35"/>
        <v>0</v>
      </c>
      <c r="J73" s="223">
        <f t="shared" si="35"/>
        <v>0</v>
      </c>
      <c r="K73" s="165">
        <f t="shared" si="36"/>
        <v>713135.04</v>
      </c>
      <c r="L73" s="165">
        <f t="shared" si="5"/>
        <v>727397.74080000003</v>
      </c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</row>
    <row r="74" spans="1:63" s="4" customFormat="1" ht="12.75" customHeight="1" x14ac:dyDescent="0.2">
      <c r="A74" s="104" t="s">
        <v>56</v>
      </c>
      <c r="B74" s="92" t="s">
        <v>57</v>
      </c>
      <c r="C74" s="202">
        <f>SUM(C75)</f>
        <v>699152</v>
      </c>
      <c r="D74" s="202">
        <f t="shared" si="35"/>
        <v>0</v>
      </c>
      <c r="E74" s="202">
        <f t="shared" si="35"/>
        <v>0</v>
      </c>
      <c r="F74" s="202">
        <f t="shared" si="35"/>
        <v>699152</v>
      </c>
      <c r="G74" s="202">
        <f t="shared" si="35"/>
        <v>0</v>
      </c>
      <c r="H74" s="202">
        <f t="shared" si="35"/>
        <v>0</v>
      </c>
      <c r="I74" s="202">
        <f t="shared" si="35"/>
        <v>0</v>
      </c>
      <c r="J74" s="202">
        <f t="shared" si="35"/>
        <v>0</v>
      </c>
      <c r="K74" s="202">
        <f t="shared" si="36"/>
        <v>713135.04</v>
      </c>
      <c r="L74" s="202">
        <f t="shared" si="5"/>
        <v>727397.74080000003</v>
      </c>
    </row>
    <row r="75" spans="1:63" s="4" customFormat="1" x14ac:dyDescent="0.2">
      <c r="A75" s="194" t="s">
        <v>68</v>
      </c>
      <c r="B75" s="195" t="s">
        <v>69</v>
      </c>
      <c r="C75" s="200">
        <f>SUM(C76+C83+C86)</f>
        <v>699152</v>
      </c>
      <c r="D75" s="200">
        <f t="shared" ref="D75:J75" si="37">SUM(D76+D86)</f>
        <v>0</v>
      </c>
      <c r="E75" s="200">
        <f t="shared" si="37"/>
        <v>0</v>
      </c>
      <c r="F75" s="200">
        <f>SUM(F76+F83+F86)</f>
        <v>699152</v>
      </c>
      <c r="G75" s="200">
        <f t="shared" si="37"/>
        <v>0</v>
      </c>
      <c r="H75" s="200">
        <f t="shared" si="37"/>
        <v>0</v>
      </c>
      <c r="I75" s="200">
        <f t="shared" si="37"/>
        <v>0</v>
      </c>
      <c r="J75" s="200">
        <f t="shared" si="37"/>
        <v>0</v>
      </c>
      <c r="K75" s="200">
        <f t="shared" si="36"/>
        <v>713135.04</v>
      </c>
      <c r="L75" s="200">
        <f t="shared" si="5"/>
        <v>727397.74080000003</v>
      </c>
    </row>
    <row r="76" spans="1:63" s="154" customFormat="1" x14ac:dyDescent="0.2">
      <c r="A76" s="152" t="s">
        <v>66</v>
      </c>
      <c r="B76" s="153" t="s">
        <v>58</v>
      </c>
      <c r="C76" s="150">
        <f>SUM(C77+C81)</f>
        <v>493000</v>
      </c>
      <c r="D76" s="150">
        <f t="shared" ref="D76:L76" si="38">SUM(D77+D81)</f>
        <v>0</v>
      </c>
      <c r="E76" s="150">
        <f t="shared" si="38"/>
        <v>0</v>
      </c>
      <c r="F76" s="150">
        <f t="shared" si="38"/>
        <v>493000</v>
      </c>
      <c r="G76" s="150">
        <f t="shared" si="38"/>
        <v>0</v>
      </c>
      <c r="H76" s="150">
        <f t="shared" si="38"/>
        <v>0</v>
      </c>
      <c r="I76" s="150">
        <f t="shared" si="38"/>
        <v>0</v>
      </c>
      <c r="J76" s="150">
        <f t="shared" si="38"/>
        <v>0</v>
      </c>
      <c r="K76" s="150">
        <f t="shared" si="38"/>
        <v>502860</v>
      </c>
      <c r="L76" s="150">
        <f t="shared" si="38"/>
        <v>512917.2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s="4" customFormat="1" x14ac:dyDescent="0.2">
      <c r="A77" s="173">
        <v>32</v>
      </c>
      <c r="B77" s="174" t="s">
        <v>141</v>
      </c>
      <c r="C77" s="181">
        <f>SUM(C78:C80)</f>
        <v>492000</v>
      </c>
      <c r="D77" s="181">
        <f t="shared" ref="D77:J77" si="39">SUM(D78:D80)</f>
        <v>0</v>
      </c>
      <c r="E77" s="181">
        <f t="shared" si="39"/>
        <v>0</v>
      </c>
      <c r="F77" s="181">
        <f t="shared" si="39"/>
        <v>492000</v>
      </c>
      <c r="G77" s="181">
        <f t="shared" si="39"/>
        <v>0</v>
      </c>
      <c r="H77" s="181">
        <f t="shared" si="39"/>
        <v>0</v>
      </c>
      <c r="I77" s="181">
        <f t="shared" si="39"/>
        <v>0</v>
      </c>
      <c r="J77" s="181">
        <f t="shared" si="39"/>
        <v>0</v>
      </c>
      <c r="K77" s="181">
        <f t="shared" ref="K77:K141" si="40">SUM(C77/100)*102</f>
        <v>501840</v>
      </c>
      <c r="L77" s="181">
        <f t="shared" ref="L77:L145" si="41">SUM(K77/100)*102</f>
        <v>511876.8</v>
      </c>
    </row>
    <row r="78" spans="1:63" s="4" customFormat="1" x14ac:dyDescent="0.2">
      <c r="A78" s="177">
        <v>322</v>
      </c>
      <c r="B78" s="166" t="s">
        <v>27</v>
      </c>
      <c r="C78" s="135">
        <v>470000</v>
      </c>
      <c r="D78" s="133"/>
      <c r="E78" s="133"/>
      <c r="F78" s="135">
        <v>470000</v>
      </c>
      <c r="G78" s="133"/>
      <c r="H78" s="133"/>
      <c r="I78" s="133"/>
      <c r="J78" s="133"/>
      <c r="K78" s="181"/>
      <c r="L78" s="181">
        <f t="shared" si="41"/>
        <v>0</v>
      </c>
    </row>
    <row r="79" spans="1:63" x14ac:dyDescent="0.2">
      <c r="A79" s="156">
        <v>323</v>
      </c>
      <c r="B79" s="102" t="s">
        <v>28</v>
      </c>
      <c r="C79" s="135">
        <f t="shared" ref="C79:C80" si="42">SUM(D79:J79)</f>
        <v>20000</v>
      </c>
      <c r="D79" s="136"/>
      <c r="E79" s="135"/>
      <c r="F79" s="135">
        <v>20000</v>
      </c>
      <c r="G79" s="135"/>
      <c r="H79" s="135"/>
      <c r="I79" s="135"/>
      <c r="J79" s="135"/>
      <c r="K79" s="181"/>
      <c r="L79" s="181">
        <f t="shared" si="41"/>
        <v>0</v>
      </c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</row>
    <row r="80" spans="1:63" x14ac:dyDescent="0.2">
      <c r="A80" s="176">
        <v>329</v>
      </c>
      <c r="B80" s="175" t="s">
        <v>29</v>
      </c>
      <c r="C80" s="135">
        <f t="shared" si="42"/>
        <v>2000</v>
      </c>
      <c r="D80" s="135"/>
      <c r="E80" s="135"/>
      <c r="F80" s="135">
        <v>2000</v>
      </c>
      <c r="G80" s="135"/>
      <c r="H80" s="135"/>
      <c r="I80" s="135"/>
      <c r="J80" s="135"/>
      <c r="K80" s="181"/>
      <c r="L80" s="181">
        <f t="shared" si="41"/>
        <v>0</v>
      </c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</row>
    <row r="81" spans="1:63" s="4" customFormat="1" ht="25.5" x14ac:dyDescent="0.2">
      <c r="A81" s="173">
        <v>42</v>
      </c>
      <c r="B81" s="174" t="s">
        <v>144</v>
      </c>
      <c r="C81" s="181">
        <f>SUM(C82)</f>
        <v>1000</v>
      </c>
      <c r="D81" s="181">
        <f t="shared" ref="D81:J81" si="43">SUM(D82)</f>
        <v>0</v>
      </c>
      <c r="E81" s="181">
        <f t="shared" si="43"/>
        <v>0</v>
      </c>
      <c r="F81" s="181">
        <f t="shared" si="43"/>
        <v>1000</v>
      </c>
      <c r="G81" s="181">
        <f t="shared" si="43"/>
        <v>0</v>
      </c>
      <c r="H81" s="181">
        <f t="shared" si="43"/>
        <v>0</v>
      </c>
      <c r="I81" s="181">
        <f t="shared" si="43"/>
        <v>0</v>
      </c>
      <c r="J81" s="181">
        <f t="shared" si="43"/>
        <v>0</v>
      </c>
      <c r="K81" s="181">
        <f t="shared" si="40"/>
        <v>1020</v>
      </c>
      <c r="L81" s="181">
        <f t="shared" si="41"/>
        <v>1040.3999999999999</v>
      </c>
    </row>
    <row r="82" spans="1:63" s="4" customFormat="1" ht="12.75" customHeight="1" x14ac:dyDescent="0.2">
      <c r="A82" s="176">
        <v>422</v>
      </c>
      <c r="B82" s="184" t="s">
        <v>31</v>
      </c>
      <c r="C82" s="135">
        <v>1000</v>
      </c>
      <c r="D82" s="133"/>
      <c r="E82" s="133"/>
      <c r="F82" s="135">
        <v>1000</v>
      </c>
      <c r="G82" s="133"/>
      <c r="H82" s="133"/>
      <c r="I82" s="133"/>
      <c r="J82" s="133"/>
      <c r="K82" s="181"/>
      <c r="L82" s="181">
        <f t="shared" si="41"/>
        <v>0</v>
      </c>
    </row>
    <row r="83" spans="1:63" s="4" customFormat="1" ht="12.75" customHeight="1" x14ac:dyDescent="0.2">
      <c r="A83" s="170" t="s">
        <v>67</v>
      </c>
      <c r="B83" s="91" t="s">
        <v>149</v>
      </c>
      <c r="C83" s="150">
        <f>SUM(C85)</f>
        <v>6152</v>
      </c>
      <c r="D83" s="150"/>
      <c r="E83" s="150"/>
      <c r="F83" s="150">
        <f>SUM(F85)</f>
        <v>6152</v>
      </c>
      <c r="G83" s="150"/>
      <c r="H83" s="150"/>
      <c r="I83" s="150"/>
      <c r="J83" s="150"/>
      <c r="K83" s="150">
        <v>6152</v>
      </c>
      <c r="L83" s="150">
        <v>6152</v>
      </c>
    </row>
    <row r="84" spans="1:63" s="4" customFormat="1" ht="12.75" customHeight="1" x14ac:dyDescent="0.2">
      <c r="A84" s="176">
        <v>32</v>
      </c>
      <c r="B84" s="184" t="s">
        <v>28</v>
      </c>
      <c r="C84" s="135">
        <v>6152</v>
      </c>
      <c r="D84" s="133"/>
      <c r="E84" s="133"/>
      <c r="F84" s="135">
        <v>6152</v>
      </c>
      <c r="G84" s="133"/>
      <c r="H84" s="133"/>
      <c r="I84" s="133"/>
      <c r="J84" s="133"/>
      <c r="K84" s="181"/>
      <c r="L84" s="181"/>
    </row>
    <row r="85" spans="1:63" s="4" customFormat="1" ht="12.75" customHeight="1" x14ac:dyDescent="0.2">
      <c r="A85" s="176">
        <v>323</v>
      </c>
      <c r="B85" s="184" t="s">
        <v>150</v>
      </c>
      <c r="C85" s="135">
        <v>6152</v>
      </c>
      <c r="D85" s="133"/>
      <c r="E85" s="133"/>
      <c r="F85" s="135">
        <v>6152</v>
      </c>
      <c r="G85" s="133"/>
      <c r="H85" s="133"/>
      <c r="I85" s="133"/>
      <c r="J85" s="133"/>
      <c r="K85" s="181"/>
      <c r="L85" s="181"/>
    </row>
    <row r="86" spans="1:63" s="4" customFormat="1" x14ac:dyDescent="0.2">
      <c r="A86" s="103" t="s">
        <v>65</v>
      </c>
      <c r="B86" s="91" t="s">
        <v>55</v>
      </c>
      <c r="C86" s="150">
        <f>SUM(C87+C89)</f>
        <v>200000</v>
      </c>
      <c r="D86" s="150">
        <f t="shared" ref="D86:J86" si="44">SUM(D87+D89)</f>
        <v>0</v>
      </c>
      <c r="E86" s="150">
        <f t="shared" si="44"/>
        <v>0</v>
      </c>
      <c r="F86" s="150">
        <f>SUM(F87+F89)</f>
        <v>200000</v>
      </c>
      <c r="G86" s="150">
        <f t="shared" si="44"/>
        <v>0</v>
      </c>
      <c r="H86" s="150">
        <f t="shared" si="44"/>
        <v>0</v>
      </c>
      <c r="I86" s="150">
        <f t="shared" si="44"/>
        <v>0</v>
      </c>
      <c r="J86" s="150">
        <f t="shared" si="44"/>
        <v>0</v>
      </c>
      <c r="K86" s="150">
        <f t="shared" si="40"/>
        <v>204000</v>
      </c>
      <c r="L86" s="150">
        <f t="shared" si="41"/>
        <v>208080</v>
      </c>
    </row>
    <row r="87" spans="1:63" s="4" customFormat="1" x14ac:dyDescent="0.2">
      <c r="A87" s="173">
        <v>31</v>
      </c>
      <c r="B87" s="174" t="s">
        <v>142</v>
      </c>
      <c r="C87" s="181">
        <f>SUM(C88)</f>
        <v>70000</v>
      </c>
      <c r="D87" s="181">
        <f t="shared" ref="D87:J87" si="45">SUM(D88)</f>
        <v>0</v>
      </c>
      <c r="E87" s="181">
        <f t="shared" si="45"/>
        <v>0</v>
      </c>
      <c r="F87" s="181">
        <f t="shared" si="45"/>
        <v>70000</v>
      </c>
      <c r="G87" s="181">
        <f t="shared" si="45"/>
        <v>0</v>
      </c>
      <c r="H87" s="181">
        <f t="shared" si="45"/>
        <v>0</v>
      </c>
      <c r="I87" s="181">
        <f t="shared" si="45"/>
        <v>0</v>
      </c>
      <c r="J87" s="181">
        <f t="shared" si="45"/>
        <v>0</v>
      </c>
      <c r="K87" s="181">
        <f t="shared" si="40"/>
        <v>71400</v>
      </c>
      <c r="L87" s="181">
        <f t="shared" si="41"/>
        <v>72828</v>
      </c>
    </row>
    <row r="88" spans="1:63" s="154" customFormat="1" x14ac:dyDescent="0.2">
      <c r="A88" s="176">
        <v>311</v>
      </c>
      <c r="B88" s="175" t="s">
        <v>23</v>
      </c>
      <c r="C88" s="161">
        <f>SUM(D88:J88)</f>
        <v>70000</v>
      </c>
      <c r="D88" s="181"/>
      <c r="E88" s="181">
        <f t="shared" ref="E88:J88" si="46">SUM(E90)</f>
        <v>0</v>
      </c>
      <c r="F88" s="161">
        <v>70000</v>
      </c>
      <c r="G88" s="181"/>
      <c r="H88" s="181">
        <f t="shared" si="46"/>
        <v>0</v>
      </c>
      <c r="I88" s="181">
        <f t="shared" si="46"/>
        <v>0</v>
      </c>
      <c r="J88" s="181">
        <f t="shared" si="46"/>
        <v>0</v>
      </c>
      <c r="K88" s="181"/>
      <c r="L88" s="181">
        <f t="shared" si="41"/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s="4" customFormat="1" x14ac:dyDescent="0.2">
      <c r="A89" s="173">
        <v>32</v>
      </c>
      <c r="B89" s="174" t="s">
        <v>141</v>
      </c>
      <c r="C89" s="181">
        <f>SUM(C90)</f>
        <v>130000</v>
      </c>
      <c r="D89" s="181">
        <f t="shared" ref="D89:J89" si="47">SUM(D90)</f>
        <v>0</v>
      </c>
      <c r="E89" s="181">
        <f t="shared" si="47"/>
        <v>0</v>
      </c>
      <c r="F89" s="181">
        <f t="shared" si="47"/>
        <v>130000</v>
      </c>
      <c r="G89" s="181">
        <f t="shared" si="47"/>
        <v>0</v>
      </c>
      <c r="H89" s="181">
        <f t="shared" si="47"/>
        <v>0</v>
      </c>
      <c r="I89" s="181">
        <f t="shared" si="47"/>
        <v>0</v>
      </c>
      <c r="J89" s="181">
        <f t="shared" si="47"/>
        <v>0</v>
      </c>
      <c r="K89" s="181">
        <f t="shared" si="40"/>
        <v>132600</v>
      </c>
      <c r="L89" s="181">
        <f t="shared" si="41"/>
        <v>135252</v>
      </c>
    </row>
    <row r="90" spans="1:63" s="4" customFormat="1" x14ac:dyDescent="0.2">
      <c r="A90" s="176">
        <v>322</v>
      </c>
      <c r="B90" s="175" t="s">
        <v>102</v>
      </c>
      <c r="C90" s="135">
        <f>SUM(D90:J90)</f>
        <v>130000</v>
      </c>
      <c r="D90" s="133"/>
      <c r="E90" s="133"/>
      <c r="F90" s="135">
        <v>130000</v>
      </c>
      <c r="G90" s="133"/>
      <c r="H90" s="133"/>
      <c r="I90" s="133"/>
      <c r="J90" s="133"/>
      <c r="K90" s="181"/>
      <c r="L90" s="181">
        <f t="shared" si="41"/>
        <v>0</v>
      </c>
    </row>
    <row r="91" spans="1:63" x14ac:dyDescent="0.2">
      <c r="A91" s="140" t="s">
        <v>70</v>
      </c>
      <c r="B91" s="141" t="s">
        <v>78</v>
      </c>
      <c r="C91" s="203">
        <f>SUM(C92+C119+C124+C130)</f>
        <v>9581600</v>
      </c>
      <c r="D91" s="203">
        <f t="shared" ref="D91:J91" si="48">SUM(D92+D119+D124+D130)</f>
        <v>0</v>
      </c>
      <c r="E91" s="203">
        <f t="shared" si="48"/>
        <v>0</v>
      </c>
      <c r="F91" s="203">
        <f t="shared" si="48"/>
        <v>0</v>
      </c>
      <c r="G91" s="203">
        <f t="shared" si="48"/>
        <v>9581600</v>
      </c>
      <c r="H91" s="203">
        <f t="shared" si="48"/>
        <v>0</v>
      </c>
      <c r="I91" s="203">
        <f t="shared" si="48"/>
        <v>0</v>
      </c>
      <c r="J91" s="203">
        <f t="shared" si="48"/>
        <v>0</v>
      </c>
      <c r="K91" s="150">
        <f t="shared" si="40"/>
        <v>9773232</v>
      </c>
      <c r="L91" s="150">
        <f t="shared" si="41"/>
        <v>9968696.6400000006</v>
      </c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</row>
    <row r="92" spans="1:63" s="126" customFormat="1" x14ac:dyDescent="0.2">
      <c r="A92" s="97" t="s">
        <v>73</v>
      </c>
      <c r="B92" s="88" t="s">
        <v>103</v>
      </c>
      <c r="C92" s="165">
        <f>SUM(C93)</f>
        <v>9371600</v>
      </c>
      <c r="D92" s="165">
        <f t="shared" ref="D92:J92" si="49">SUM(D93)</f>
        <v>0</v>
      </c>
      <c r="E92" s="165">
        <f t="shared" si="49"/>
        <v>0</v>
      </c>
      <c r="F92" s="165">
        <f t="shared" si="49"/>
        <v>0</v>
      </c>
      <c r="G92" s="165">
        <f t="shared" si="49"/>
        <v>9371600</v>
      </c>
      <c r="H92" s="165">
        <f t="shared" si="49"/>
        <v>0</v>
      </c>
      <c r="I92" s="165">
        <f t="shared" si="49"/>
        <v>0</v>
      </c>
      <c r="J92" s="165">
        <f t="shared" si="49"/>
        <v>0</v>
      </c>
      <c r="K92" s="165">
        <f t="shared" si="40"/>
        <v>9559032</v>
      </c>
      <c r="L92" s="165">
        <f t="shared" si="41"/>
        <v>9750212.6400000006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</row>
    <row r="93" spans="1:63" s="129" customFormat="1" x14ac:dyDescent="0.2">
      <c r="A93" s="97" t="s">
        <v>60</v>
      </c>
      <c r="B93" s="88" t="s">
        <v>104</v>
      </c>
      <c r="C93" s="223">
        <f>SUM(C94+C108+C114)</f>
        <v>9371600</v>
      </c>
      <c r="D93" s="223">
        <f t="shared" ref="D93:J93" si="50">SUM(D94+D108+D114)</f>
        <v>0</v>
      </c>
      <c r="E93" s="223">
        <f t="shared" si="50"/>
        <v>0</v>
      </c>
      <c r="F93" s="223">
        <f t="shared" si="50"/>
        <v>0</v>
      </c>
      <c r="G93" s="223">
        <f t="shared" si="50"/>
        <v>9371600</v>
      </c>
      <c r="H93" s="223">
        <f t="shared" si="50"/>
        <v>0</v>
      </c>
      <c r="I93" s="223">
        <f t="shared" si="50"/>
        <v>0</v>
      </c>
      <c r="J93" s="223">
        <f t="shared" si="50"/>
        <v>0</v>
      </c>
      <c r="K93" s="165">
        <f t="shared" si="40"/>
        <v>9559032</v>
      </c>
      <c r="L93" s="165">
        <f t="shared" si="41"/>
        <v>9750212.6400000006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</row>
    <row r="94" spans="1:63" s="129" customFormat="1" x14ac:dyDescent="0.2">
      <c r="A94" s="192" t="s">
        <v>86</v>
      </c>
      <c r="B94" s="193" t="s">
        <v>84</v>
      </c>
      <c r="C94" s="200">
        <f>SUM(C95+C98+C102)</f>
        <v>9250000</v>
      </c>
      <c r="D94" s="200">
        <f t="shared" ref="D94:J94" si="51">SUM(D95+D98+D102)</f>
        <v>0</v>
      </c>
      <c r="E94" s="200">
        <f t="shared" si="51"/>
        <v>0</v>
      </c>
      <c r="F94" s="200">
        <f t="shared" si="51"/>
        <v>0</v>
      </c>
      <c r="G94" s="200">
        <f t="shared" si="51"/>
        <v>9250000</v>
      </c>
      <c r="H94" s="200">
        <f t="shared" si="51"/>
        <v>0</v>
      </c>
      <c r="I94" s="200">
        <f t="shared" si="51"/>
        <v>0</v>
      </c>
      <c r="J94" s="200">
        <f t="shared" si="51"/>
        <v>0</v>
      </c>
      <c r="K94" s="200">
        <f t="shared" si="40"/>
        <v>9435000</v>
      </c>
      <c r="L94" s="200">
        <f t="shared" si="41"/>
        <v>9623700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</row>
    <row r="95" spans="1:63" s="126" customFormat="1" ht="25.5" x14ac:dyDescent="0.2">
      <c r="A95" s="140" t="s">
        <v>51</v>
      </c>
      <c r="B95" s="141" t="s">
        <v>52</v>
      </c>
      <c r="C95" s="150">
        <f>SUM(C96)</f>
        <v>70000</v>
      </c>
      <c r="D95" s="150">
        <f t="shared" ref="D95:J96" si="52">SUM(D96)</f>
        <v>0</v>
      </c>
      <c r="E95" s="150">
        <f t="shared" si="52"/>
        <v>0</v>
      </c>
      <c r="F95" s="150">
        <f t="shared" si="52"/>
        <v>0</v>
      </c>
      <c r="G95" s="150">
        <f t="shared" si="52"/>
        <v>70000</v>
      </c>
      <c r="H95" s="150">
        <f t="shared" si="52"/>
        <v>0</v>
      </c>
      <c r="I95" s="150">
        <f t="shared" si="52"/>
        <v>0</v>
      </c>
      <c r="J95" s="150">
        <f t="shared" si="52"/>
        <v>0</v>
      </c>
      <c r="K95" s="150">
        <f t="shared" si="40"/>
        <v>71400</v>
      </c>
      <c r="L95" s="150">
        <f t="shared" si="41"/>
        <v>72828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</row>
    <row r="96" spans="1:63" s="4" customFormat="1" ht="25.5" x14ac:dyDescent="0.2">
      <c r="A96" s="173">
        <v>37</v>
      </c>
      <c r="B96" s="174" t="s">
        <v>145</v>
      </c>
      <c r="C96" s="181">
        <f>SUM(C97)</f>
        <v>70000</v>
      </c>
      <c r="D96" s="181">
        <f t="shared" si="52"/>
        <v>0</v>
      </c>
      <c r="E96" s="181">
        <f t="shared" si="52"/>
        <v>0</v>
      </c>
      <c r="F96" s="181">
        <f t="shared" si="52"/>
        <v>0</v>
      </c>
      <c r="G96" s="181">
        <f t="shared" si="52"/>
        <v>70000</v>
      </c>
      <c r="H96" s="181">
        <f t="shared" si="52"/>
        <v>0</v>
      </c>
      <c r="I96" s="181">
        <f t="shared" si="52"/>
        <v>0</v>
      </c>
      <c r="J96" s="181">
        <f t="shared" si="52"/>
        <v>0</v>
      </c>
      <c r="K96" s="181">
        <f t="shared" si="40"/>
        <v>71400</v>
      </c>
      <c r="L96" s="181">
        <f t="shared" si="41"/>
        <v>72828</v>
      </c>
    </row>
    <row r="97" spans="1:63" s="151" customFormat="1" ht="25.5" x14ac:dyDescent="0.2">
      <c r="A97" s="183">
        <v>372</v>
      </c>
      <c r="B97" s="184" t="s">
        <v>105</v>
      </c>
      <c r="C97" s="161">
        <v>70000</v>
      </c>
      <c r="D97" s="181"/>
      <c r="E97" s="181"/>
      <c r="F97" s="181"/>
      <c r="G97" s="161">
        <v>70000</v>
      </c>
      <c r="H97" s="181"/>
      <c r="I97" s="181"/>
      <c r="J97" s="181"/>
      <c r="K97" s="181"/>
      <c r="L97" s="181">
        <f t="shared" si="41"/>
        <v>0</v>
      </c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</row>
    <row r="98" spans="1:63" s="149" customFormat="1" ht="25.5" x14ac:dyDescent="0.2">
      <c r="A98" s="103" t="s">
        <v>77</v>
      </c>
      <c r="B98" s="91" t="s">
        <v>79</v>
      </c>
      <c r="C98" s="150">
        <f>SUM(C99)</f>
        <v>8600000</v>
      </c>
      <c r="D98" s="150">
        <f t="shared" ref="D98:J98" si="53">SUM(D99)</f>
        <v>0</v>
      </c>
      <c r="E98" s="150">
        <f t="shared" si="53"/>
        <v>0</v>
      </c>
      <c r="F98" s="150">
        <f t="shared" si="53"/>
        <v>0</v>
      </c>
      <c r="G98" s="150">
        <f t="shared" si="53"/>
        <v>8600000</v>
      </c>
      <c r="H98" s="150">
        <f t="shared" si="53"/>
        <v>0</v>
      </c>
      <c r="I98" s="150">
        <f t="shared" si="53"/>
        <v>0</v>
      </c>
      <c r="J98" s="150">
        <f t="shared" si="53"/>
        <v>0</v>
      </c>
      <c r="K98" s="150">
        <f t="shared" si="40"/>
        <v>8772000</v>
      </c>
      <c r="L98" s="150">
        <f t="shared" si="41"/>
        <v>8947440</v>
      </c>
    </row>
    <row r="99" spans="1:63" s="4" customFormat="1" x14ac:dyDescent="0.2">
      <c r="A99" s="173">
        <v>31</v>
      </c>
      <c r="B99" s="174" t="s">
        <v>142</v>
      </c>
      <c r="C99" s="181">
        <f>SUM(C100:C101)</f>
        <v>8600000</v>
      </c>
      <c r="D99" s="181">
        <f t="shared" ref="D99:J99" si="54">SUM(D100:D101)</f>
        <v>0</v>
      </c>
      <c r="E99" s="181">
        <f t="shared" si="54"/>
        <v>0</v>
      </c>
      <c r="F99" s="181">
        <f t="shared" si="54"/>
        <v>0</v>
      </c>
      <c r="G99" s="181">
        <f t="shared" si="54"/>
        <v>8600000</v>
      </c>
      <c r="H99" s="181">
        <f t="shared" si="54"/>
        <v>0</v>
      </c>
      <c r="I99" s="181">
        <f t="shared" si="54"/>
        <v>0</v>
      </c>
      <c r="J99" s="181">
        <f t="shared" si="54"/>
        <v>0</v>
      </c>
      <c r="K99" s="181">
        <f t="shared" si="40"/>
        <v>8772000</v>
      </c>
      <c r="L99" s="181">
        <f t="shared" si="41"/>
        <v>8947440</v>
      </c>
    </row>
    <row r="100" spans="1:63" s="126" customFormat="1" x14ac:dyDescent="0.2">
      <c r="A100" s="101">
        <v>311</v>
      </c>
      <c r="B100" s="102" t="s">
        <v>106</v>
      </c>
      <c r="C100" s="136">
        <v>7300000</v>
      </c>
      <c r="D100" s="135"/>
      <c r="E100" s="135"/>
      <c r="F100" s="135"/>
      <c r="G100" s="135">
        <v>7300000</v>
      </c>
      <c r="H100" s="137">
        <f>SUM(H101:H104)</f>
        <v>0</v>
      </c>
      <c r="I100" s="135"/>
      <c r="J100" s="135"/>
      <c r="K100" s="181"/>
      <c r="L100" s="181">
        <f t="shared" si="41"/>
        <v>0</v>
      </c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</row>
    <row r="101" spans="1:63" s="126" customFormat="1" x14ac:dyDescent="0.2">
      <c r="A101" s="100">
        <v>313</v>
      </c>
      <c r="B101" s="93" t="s">
        <v>25</v>
      </c>
      <c r="C101" s="136">
        <f>SUM(D101:J101)</f>
        <v>1300000</v>
      </c>
      <c r="D101" s="135"/>
      <c r="E101" s="135"/>
      <c r="F101" s="135"/>
      <c r="G101" s="135">
        <v>1300000</v>
      </c>
      <c r="H101" s="135"/>
      <c r="I101" s="135"/>
      <c r="J101" s="135"/>
      <c r="K101" s="181"/>
      <c r="L101" s="181">
        <f t="shared" si="41"/>
        <v>0</v>
      </c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</row>
    <row r="102" spans="1:63" s="4" customFormat="1" ht="25.5" x14ac:dyDescent="0.2">
      <c r="A102" s="140" t="s">
        <v>80</v>
      </c>
      <c r="B102" s="141" t="s">
        <v>107</v>
      </c>
      <c r="C102" s="150">
        <f>SUM(C103+C105)</f>
        <v>580000</v>
      </c>
      <c r="D102" s="150">
        <f t="shared" ref="D102:J102" si="55">SUM(D103+D105)</f>
        <v>0</v>
      </c>
      <c r="E102" s="150">
        <f t="shared" si="55"/>
        <v>0</v>
      </c>
      <c r="F102" s="150">
        <f t="shared" si="55"/>
        <v>0</v>
      </c>
      <c r="G102" s="150">
        <f t="shared" si="55"/>
        <v>580000</v>
      </c>
      <c r="H102" s="150">
        <f t="shared" si="55"/>
        <v>0</v>
      </c>
      <c r="I102" s="150">
        <f t="shared" si="55"/>
        <v>0</v>
      </c>
      <c r="J102" s="150">
        <f t="shared" si="55"/>
        <v>0</v>
      </c>
      <c r="K102" s="150">
        <f t="shared" si="40"/>
        <v>591600</v>
      </c>
      <c r="L102" s="150">
        <f t="shared" si="41"/>
        <v>603432</v>
      </c>
    </row>
    <row r="103" spans="1:63" s="4" customFormat="1" x14ac:dyDescent="0.2">
      <c r="A103" s="173">
        <v>31</v>
      </c>
      <c r="B103" s="174" t="s">
        <v>142</v>
      </c>
      <c r="C103" s="181">
        <f>SUM(C104)</f>
        <v>280000</v>
      </c>
      <c r="D103" s="181">
        <f t="shared" ref="D103:J103" si="56">SUM(D104)</f>
        <v>0</v>
      </c>
      <c r="E103" s="181">
        <f t="shared" si="56"/>
        <v>0</v>
      </c>
      <c r="F103" s="181">
        <f t="shared" si="56"/>
        <v>0</v>
      </c>
      <c r="G103" s="181">
        <f t="shared" si="56"/>
        <v>280000</v>
      </c>
      <c r="H103" s="181">
        <f t="shared" si="56"/>
        <v>0</v>
      </c>
      <c r="I103" s="181">
        <f t="shared" si="56"/>
        <v>0</v>
      </c>
      <c r="J103" s="181">
        <f t="shared" si="56"/>
        <v>0</v>
      </c>
      <c r="K103" s="181">
        <f t="shared" si="40"/>
        <v>285600</v>
      </c>
      <c r="L103" s="181">
        <f t="shared" si="41"/>
        <v>291312</v>
      </c>
    </row>
    <row r="104" spans="1:63" s="126" customFormat="1" x14ac:dyDescent="0.2">
      <c r="A104" s="100">
        <v>312</v>
      </c>
      <c r="B104" s="93" t="s">
        <v>108</v>
      </c>
      <c r="C104" s="136">
        <f>SUM(D104:J104)</f>
        <v>280000</v>
      </c>
      <c r="D104" s="135"/>
      <c r="E104" s="135"/>
      <c r="F104" s="135"/>
      <c r="G104" s="135">
        <v>280000</v>
      </c>
      <c r="H104" s="135"/>
      <c r="I104" s="135"/>
      <c r="J104" s="135"/>
      <c r="K104" s="181"/>
      <c r="L104" s="181">
        <f t="shared" si="41"/>
        <v>0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</row>
    <row r="105" spans="1:63" s="4" customFormat="1" x14ac:dyDescent="0.2">
      <c r="A105" s="173">
        <v>32</v>
      </c>
      <c r="B105" s="174" t="s">
        <v>141</v>
      </c>
      <c r="C105" s="181">
        <f>SUM(C106:C107)</f>
        <v>300000</v>
      </c>
      <c r="D105" s="181">
        <f t="shared" ref="D105:J105" si="57">SUM(D106)</f>
        <v>0</v>
      </c>
      <c r="E105" s="181">
        <f t="shared" si="57"/>
        <v>0</v>
      </c>
      <c r="F105" s="181">
        <f t="shared" si="57"/>
        <v>0</v>
      </c>
      <c r="G105" s="181">
        <f>SUM(G106:G107)</f>
        <v>300000</v>
      </c>
      <c r="H105" s="181">
        <f t="shared" si="57"/>
        <v>0</v>
      </c>
      <c r="I105" s="181">
        <f t="shared" si="57"/>
        <v>0</v>
      </c>
      <c r="J105" s="181">
        <f t="shared" si="57"/>
        <v>0</v>
      </c>
      <c r="K105" s="181">
        <f t="shared" si="40"/>
        <v>306000</v>
      </c>
      <c r="L105" s="181">
        <f t="shared" si="41"/>
        <v>312120</v>
      </c>
    </row>
    <row r="106" spans="1:63" s="126" customFormat="1" x14ac:dyDescent="0.2">
      <c r="A106" s="100">
        <v>321</v>
      </c>
      <c r="B106" s="93" t="s">
        <v>82</v>
      </c>
      <c r="C106" s="136">
        <f>SUM(D106:J106)</f>
        <v>270000</v>
      </c>
      <c r="D106" s="135"/>
      <c r="E106" s="135"/>
      <c r="F106" s="135"/>
      <c r="G106" s="135">
        <v>270000</v>
      </c>
      <c r="H106" s="135"/>
      <c r="I106" s="135"/>
      <c r="J106" s="135"/>
      <c r="K106" s="181"/>
      <c r="L106" s="181">
        <f t="shared" si="41"/>
        <v>0</v>
      </c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</row>
    <row r="107" spans="1:63" s="224" customFormat="1" ht="25.5" x14ac:dyDescent="0.2">
      <c r="A107" s="100">
        <v>329</v>
      </c>
      <c r="B107" s="93" t="s">
        <v>146</v>
      </c>
      <c r="C107" s="136">
        <v>30000</v>
      </c>
      <c r="D107" s="135"/>
      <c r="E107" s="135"/>
      <c r="F107" s="135"/>
      <c r="G107" s="135">
        <v>30000</v>
      </c>
      <c r="H107" s="135"/>
      <c r="I107" s="135"/>
      <c r="J107" s="135"/>
      <c r="K107" s="181"/>
      <c r="L107" s="181"/>
    </row>
    <row r="108" spans="1:63" x14ac:dyDescent="0.2">
      <c r="A108" s="192" t="s">
        <v>68</v>
      </c>
      <c r="B108" s="197" t="s">
        <v>69</v>
      </c>
      <c r="C108" s="200">
        <f>SUM(C109)</f>
        <v>62600</v>
      </c>
      <c r="D108" s="200">
        <f t="shared" ref="D108:J109" si="58">SUM(D109)</f>
        <v>0</v>
      </c>
      <c r="E108" s="200">
        <f t="shared" si="58"/>
        <v>0</v>
      </c>
      <c r="F108" s="200">
        <f t="shared" si="58"/>
        <v>0</v>
      </c>
      <c r="G108" s="200">
        <f t="shared" si="58"/>
        <v>62600</v>
      </c>
      <c r="H108" s="200">
        <f t="shared" si="58"/>
        <v>0</v>
      </c>
      <c r="I108" s="200">
        <f t="shared" si="58"/>
        <v>0</v>
      </c>
      <c r="J108" s="200">
        <f t="shared" si="58"/>
        <v>0</v>
      </c>
      <c r="K108" s="200">
        <f t="shared" si="40"/>
        <v>63852</v>
      </c>
      <c r="L108" s="200">
        <f t="shared" si="41"/>
        <v>65129.04</v>
      </c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</row>
    <row r="109" spans="1:63" s="4" customFormat="1" ht="38.25" x14ac:dyDescent="0.2">
      <c r="A109" s="179" t="s">
        <v>67</v>
      </c>
      <c r="B109" s="141" t="s">
        <v>109</v>
      </c>
      <c r="C109" s="150">
        <f>SUM(C110)</f>
        <v>62600</v>
      </c>
      <c r="D109" s="150">
        <f t="shared" si="58"/>
        <v>0</v>
      </c>
      <c r="E109" s="150">
        <f t="shared" si="58"/>
        <v>0</v>
      </c>
      <c r="F109" s="150">
        <f t="shared" si="58"/>
        <v>0</v>
      </c>
      <c r="G109" s="150">
        <f t="shared" si="58"/>
        <v>62600</v>
      </c>
      <c r="H109" s="150">
        <f t="shared" si="58"/>
        <v>0</v>
      </c>
      <c r="I109" s="150">
        <f t="shared" si="58"/>
        <v>0</v>
      </c>
      <c r="J109" s="150">
        <f t="shared" si="58"/>
        <v>0</v>
      </c>
      <c r="K109" s="150">
        <f t="shared" si="40"/>
        <v>63852</v>
      </c>
      <c r="L109" s="150">
        <f t="shared" si="41"/>
        <v>65129.04</v>
      </c>
    </row>
    <row r="110" spans="1:63" s="4" customFormat="1" x14ac:dyDescent="0.2">
      <c r="A110" s="173">
        <v>32</v>
      </c>
      <c r="B110" s="174" t="s">
        <v>141</v>
      </c>
      <c r="C110" s="181">
        <f>SUM(C111:C113)</f>
        <v>62600</v>
      </c>
      <c r="D110" s="181">
        <f t="shared" ref="D110:J110" si="59">SUM(D111:D112)</f>
        <v>0</v>
      </c>
      <c r="E110" s="181">
        <f t="shared" si="59"/>
        <v>0</v>
      </c>
      <c r="F110" s="181">
        <f t="shared" si="59"/>
        <v>0</v>
      </c>
      <c r="G110" s="181">
        <f>SUM(G111:G113)</f>
        <v>62600</v>
      </c>
      <c r="H110" s="181">
        <f t="shared" si="59"/>
        <v>0</v>
      </c>
      <c r="I110" s="181">
        <f t="shared" si="59"/>
        <v>0</v>
      </c>
      <c r="J110" s="181">
        <f t="shared" si="59"/>
        <v>0</v>
      </c>
      <c r="K110" s="181">
        <f t="shared" si="40"/>
        <v>63852</v>
      </c>
      <c r="L110" s="181">
        <f t="shared" si="41"/>
        <v>65129.04</v>
      </c>
    </row>
    <row r="111" spans="1:63" s="4" customFormat="1" ht="12.75" customHeight="1" x14ac:dyDescent="0.2">
      <c r="A111" s="185">
        <v>322</v>
      </c>
      <c r="B111" s="186" t="s">
        <v>138</v>
      </c>
      <c r="C111" s="135">
        <v>50600</v>
      </c>
      <c r="D111" s="133"/>
      <c r="E111" s="133"/>
      <c r="F111" s="133"/>
      <c r="G111" s="135">
        <v>50600</v>
      </c>
      <c r="H111" s="133"/>
      <c r="I111" s="133"/>
      <c r="J111" s="133"/>
      <c r="K111" s="181"/>
      <c r="L111" s="181">
        <f t="shared" si="41"/>
        <v>0</v>
      </c>
    </row>
    <row r="112" spans="1:63" s="4" customFormat="1" x14ac:dyDescent="0.2">
      <c r="A112" s="185">
        <v>323</v>
      </c>
      <c r="B112" s="178" t="s">
        <v>139</v>
      </c>
      <c r="C112" s="135">
        <v>8000</v>
      </c>
      <c r="D112" s="133"/>
      <c r="E112" s="133"/>
      <c r="F112" s="133"/>
      <c r="G112" s="135">
        <v>8000</v>
      </c>
      <c r="H112" s="133"/>
      <c r="I112" s="133"/>
      <c r="J112" s="133"/>
      <c r="K112" s="181"/>
      <c r="L112" s="181">
        <f t="shared" si="41"/>
        <v>0</v>
      </c>
    </row>
    <row r="113" spans="1:63" s="4" customFormat="1" x14ac:dyDescent="0.2">
      <c r="A113" s="185">
        <v>329</v>
      </c>
      <c r="B113" s="178" t="s">
        <v>29</v>
      </c>
      <c r="C113" s="135">
        <v>4000</v>
      </c>
      <c r="D113" s="133"/>
      <c r="E113" s="133"/>
      <c r="F113" s="133"/>
      <c r="G113" s="135">
        <v>4000</v>
      </c>
      <c r="H113" s="133"/>
      <c r="I113" s="133"/>
      <c r="J113" s="133"/>
      <c r="K113" s="181"/>
      <c r="L113" s="181"/>
    </row>
    <row r="114" spans="1:63" s="154" customFormat="1" x14ac:dyDescent="0.2">
      <c r="A114" s="190" t="s">
        <v>71</v>
      </c>
      <c r="B114" s="191" t="s">
        <v>72</v>
      </c>
      <c r="C114" s="200">
        <f>SUM(C115)</f>
        <v>59000</v>
      </c>
      <c r="D114" s="200">
        <f t="shared" ref="D114:J115" si="60">SUM(D115)</f>
        <v>0</v>
      </c>
      <c r="E114" s="200">
        <f t="shared" si="60"/>
        <v>0</v>
      </c>
      <c r="F114" s="200">
        <f t="shared" si="60"/>
        <v>0</v>
      </c>
      <c r="G114" s="200">
        <f t="shared" si="60"/>
        <v>59000</v>
      </c>
      <c r="H114" s="200">
        <f t="shared" si="60"/>
        <v>0</v>
      </c>
      <c r="I114" s="200">
        <f t="shared" si="60"/>
        <v>0</v>
      </c>
      <c r="J114" s="200">
        <f t="shared" si="60"/>
        <v>0</v>
      </c>
      <c r="K114" s="200">
        <f t="shared" si="40"/>
        <v>60180</v>
      </c>
      <c r="L114" s="200">
        <f t="shared" si="41"/>
        <v>61383.6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s="4" customFormat="1" x14ac:dyDescent="0.2">
      <c r="A115" s="152" t="s">
        <v>62</v>
      </c>
      <c r="B115" s="153" t="s">
        <v>53</v>
      </c>
      <c r="C115" s="150">
        <f>SUM(C116)</f>
        <v>59000</v>
      </c>
      <c r="D115" s="150">
        <f t="shared" si="60"/>
        <v>0</v>
      </c>
      <c r="E115" s="150">
        <f t="shared" si="60"/>
        <v>0</v>
      </c>
      <c r="F115" s="150">
        <f t="shared" si="60"/>
        <v>0</v>
      </c>
      <c r="G115" s="150">
        <f t="shared" si="60"/>
        <v>59000</v>
      </c>
      <c r="H115" s="150">
        <f t="shared" si="60"/>
        <v>0</v>
      </c>
      <c r="I115" s="150">
        <f t="shared" si="60"/>
        <v>0</v>
      </c>
      <c r="J115" s="150">
        <f t="shared" si="60"/>
        <v>0</v>
      </c>
      <c r="K115" s="150">
        <f t="shared" si="40"/>
        <v>60180</v>
      </c>
      <c r="L115" s="150">
        <f t="shared" si="41"/>
        <v>61383.6</v>
      </c>
    </row>
    <row r="116" spans="1:63" s="4" customFormat="1" ht="25.5" x14ac:dyDescent="0.2">
      <c r="A116" s="173">
        <v>42</v>
      </c>
      <c r="B116" s="174" t="s">
        <v>144</v>
      </c>
      <c r="C116" s="181">
        <f>SUM(C117:C118)</f>
        <v>59000</v>
      </c>
      <c r="D116" s="181">
        <f t="shared" ref="D116:J116" si="61">SUM(D117:D118)</f>
        <v>0</v>
      </c>
      <c r="E116" s="181">
        <f t="shared" si="61"/>
        <v>0</v>
      </c>
      <c r="F116" s="181">
        <f t="shared" si="61"/>
        <v>0</v>
      </c>
      <c r="G116" s="181">
        <f t="shared" si="61"/>
        <v>59000</v>
      </c>
      <c r="H116" s="181">
        <f t="shared" si="61"/>
        <v>0</v>
      </c>
      <c r="I116" s="181">
        <f t="shared" si="61"/>
        <v>0</v>
      </c>
      <c r="J116" s="181">
        <f t="shared" si="61"/>
        <v>0</v>
      </c>
      <c r="K116" s="181">
        <f t="shared" si="40"/>
        <v>60180</v>
      </c>
      <c r="L116" s="181">
        <f t="shared" si="41"/>
        <v>61383.6</v>
      </c>
    </row>
    <row r="117" spans="1:63" x14ac:dyDescent="0.2">
      <c r="A117" s="101">
        <v>422</v>
      </c>
      <c r="B117" s="102" t="s">
        <v>140</v>
      </c>
      <c r="C117" s="136">
        <v>53000</v>
      </c>
      <c r="D117" s="135"/>
      <c r="E117" s="135"/>
      <c r="F117" s="138"/>
      <c r="G117" s="135">
        <v>53000</v>
      </c>
      <c r="H117" s="135"/>
      <c r="I117" s="135"/>
      <c r="J117" s="135"/>
      <c r="K117" s="181"/>
      <c r="L117" s="181">
        <f t="shared" si="41"/>
        <v>0</v>
      </c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</row>
    <row r="118" spans="1:63" ht="25.5" x14ac:dyDescent="0.2">
      <c r="A118" s="101">
        <v>424</v>
      </c>
      <c r="B118" s="102" t="s">
        <v>110</v>
      </c>
      <c r="C118" s="136">
        <v>6000</v>
      </c>
      <c r="D118" s="135"/>
      <c r="E118" s="135"/>
      <c r="F118" s="138">
        <v>0</v>
      </c>
      <c r="G118" s="135">
        <v>6000</v>
      </c>
      <c r="H118" s="135"/>
      <c r="I118" s="135"/>
      <c r="J118" s="135"/>
      <c r="K118" s="181"/>
      <c r="L118" s="181">
        <f t="shared" si="41"/>
        <v>0</v>
      </c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</row>
    <row r="119" spans="1:63" ht="25.5" x14ac:dyDescent="0.2">
      <c r="A119" s="97" t="s">
        <v>111</v>
      </c>
      <c r="B119" s="88" t="s">
        <v>112</v>
      </c>
      <c r="C119" s="165">
        <f>SUM(C120)</f>
        <v>200000</v>
      </c>
      <c r="D119" s="223">
        <f t="shared" ref="D119:J122" si="62">SUM(D120)</f>
        <v>0</v>
      </c>
      <c r="E119" s="223">
        <f t="shared" si="62"/>
        <v>0</v>
      </c>
      <c r="F119" s="223">
        <f t="shared" si="62"/>
        <v>0</v>
      </c>
      <c r="G119" s="165">
        <f t="shared" si="62"/>
        <v>200000</v>
      </c>
      <c r="H119" s="223">
        <f t="shared" si="62"/>
        <v>0</v>
      </c>
      <c r="I119" s="223">
        <f t="shared" si="62"/>
        <v>0</v>
      </c>
      <c r="J119" s="223">
        <f t="shared" si="62"/>
        <v>0</v>
      </c>
      <c r="K119" s="165">
        <f t="shared" si="40"/>
        <v>204000</v>
      </c>
      <c r="L119" s="165">
        <f t="shared" si="41"/>
        <v>208080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</row>
    <row r="120" spans="1:63" s="4" customFormat="1" ht="25.5" x14ac:dyDescent="0.2">
      <c r="A120" s="97" t="s">
        <v>114</v>
      </c>
      <c r="B120" s="88" t="s">
        <v>113</v>
      </c>
      <c r="C120" s="165">
        <f>SUM(C121)</f>
        <v>200000</v>
      </c>
      <c r="D120" s="165">
        <f t="shared" si="62"/>
        <v>0</v>
      </c>
      <c r="E120" s="165">
        <f t="shared" si="62"/>
        <v>0</v>
      </c>
      <c r="F120" s="165">
        <f t="shared" si="62"/>
        <v>0</v>
      </c>
      <c r="G120" s="165">
        <f t="shared" si="62"/>
        <v>200000</v>
      </c>
      <c r="H120" s="165">
        <f t="shared" si="62"/>
        <v>0</v>
      </c>
      <c r="I120" s="165">
        <f t="shared" si="62"/>
        <v>0</v>
      </c>
      <c r="J120" s="165">
        <f t="shared" si="62"/>
        <v>0</v>
      </c>
      <c r="K120" s="165">
        <f t="shared" si="40"/>
        <v>204000</v>
      </c>
      <c r="L120" s="165">
        <f t="shared" si="41"/>
        <v>208080</v>
      </c>
    </row>
    <row r="121" spans="1:63" x14ac:dyDescent="0.2">
      <c r="A121" s="140" t="s">
        <v>62</v>
      </c>
      <c r="B121" s="141" t="s">
        <v>53</v>
      </c>
      <c r="C121" s="150">
        <f>SUM(C122)</f>
        <v>200000</v>
      </c>
      <c r="D121" s="150">
        <f t="shared" si="62"/>
        <v>0</v>
      </c>
      <c r="E121" s="150">
        <f t="shared" si="62"/>
        <v>0</v>
      </c>
      <c r="F121" s="150">
        <f t="shared" si="62"/>
        <v>0</v>
      </c>
      <c r="G121" s="150">
        <f t="shared" si="62"/>
        <v>200000</v>
      </c>
      <c r="H121" s="150">
        <f t="shared" si="62"/>
        <v>0</v>
      </c>
      <c r="I121" s="150">
        <f t="shared" si="62"/>
        <v>0</v>
      </c>
      <c r="J121" s="216">
        <f t="shared" si="62"/>
        <v>0</v>
      </c>
      <c r="K121" s="216">
        <f t="shared" si="40"/>
        <v>204000</v>
      </c>
      <c r="L121" s="216">
        <f t="shared" si="41"/>
        <v>208080</v>
      </c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</row>
    <row r="122" spans="1:63" s="4" customFormat="1" ht="25.5" x14ac:dyDescent="0.2">
      <c r="A122" s="173">
        <v>42</v>
      </c>
      <c r="B122" s="174" t="s">
        <v>144</v>
      </c>
      <c r="C122" s="181">
        <f>SUM(C123)</f>
        <v>200000</v>
      </c>
      <c r="D122" s="181">
        <f t="shared" si="62"/>
        <v>0</v>
      </c>
      <c r="E122" s="181">
        <f t="shared" si="62"/>
        <v>0</v>
      </c>
      <c r="F122" s="181">
        <f t="shared" si="62"/>
        <v>0</v>
      </c>
      <c r="G122" s="181">
        <f t="shared" si="62"/>
        <v>200000</v>
      </c>
      <c r="H122" s="181">
        <f t="shared" si="62"/>
        <v>0</v>
      </c>
      <c r="I122" s="181">
        <f t="shared" si="62"/>
        <v>0</v>
      </c>
      <c r="J122" s="181">
        <f t="shared" si="62"/>
        <v>0</v>
      </c>
      <c r="K122" s="181">
        <f t="shared" si="40"/>
        <v>204000</v>
      </c>
      <c r="L122" s="181">
        <f t="shared" si="41"/>
        <v>208080</v>
      </c>
    </row>
    <row r="123" spans="1:63" ht="25.5" x14ac:dyDescent="0.2">
      <c r="A123" s="101">
        <v>424</v>
      </c>
      <c r="B123" s="102" t="s">
        <v>110</v>
      </c>
      <c r="C123" s="136">
        <v>200000</v>
      </c>
      <c r="D123" s="135"/>
      <c r="E123" s="135"/>
      <c r="F123" s="135"/>
      <c r="G123" s="135">
        <v>200000</v>
      </c>
      <c r="H123" s="135"/>
      <c r="I123" s="135"/>
      <c r="J123" s="135"/>
      <c r="K123" s="181"/>
      <c r="L123" s="181">
        <f t="shared" si="41"/>
        <v>0</v>
      </c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</row>
    <row r="124" spans="1:63" s="85" customFormat="1" ht="25.5" x14ac:dyDescent="0.2">
      <c r="A124" s="157" t="s">
        <v>115</v>
      </c>
      <c r="B124" s="158" t="s">
        <v>116</v>
      </c>
      <c r="C124" s="165">
        <f>SUM(C125)</f>
        <v>0</v>
      </c>
      <c r="D124" s="165">
        <f t="shared" ref="D124:J128" si="63">SUM(D125)</f>
        <v>0</v>
      </c>
      <c r="E124" s="165">
        <f t="shared" si="63"/>
        <v>0</v>
      </c>
      <c r="F124" s="165">
        <f t="shared" si="63"/>
        <v>0</v>
      </c>
      <c r="G124" s="165">
        <f t="shared" si="63"/>
        <v>0</v>
      </c>
      <c r="H124" s="165">
        <f t="shared" si="63"/>
        <v>0</v>
      </c>
      <c r="I124" s="165">
        <f t="shared" si="63"/>
        <v>0</v>
      </c>
      <c r="J124" s="165">
        <f t="shared" si="63"/>
        <v>0</v>
      </c>
      <c r="K124" s="165">
        <f t="shared" si="40"/>
        <v>0</v>
      </c>
      <c r="L124" s="165">
        <f t="shared" si="41"/>
        <v>0</v>
      </c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</row>
    <row r="125" spans="1:63" s="4" customFormat="1" ht="25.5" x14ac:dyDescent="0.2">
      <c r="A125" s="104" t="s">
        <v>117</v>
      </c>
      <c r="B125" s="92" t="s">
        <v>118</v>
      </c>
      <c r="C125" s="165">
        <f>SUM(C126)</f>
        <v>0</v>
      </c>
      <c r="D125" s="165">
        <f t="shared" si="63"/>
        <v>0</v>
      </c>
      <c r="E125" s="165">
        <f t="shared" si="63"/>
        <v>0</v>
      </c>
      <c r="F125" s="165">
        <f t="shared" si="63"/>
        <v>0</v>
      </c>
      <c r="G125" s="165">
        <f t="shared" si="63"/>
        <v>0</v>
      </c>
      <c r="H125" s="165">
        <f t="shared" si="63"/>
        <v>0</v>
      </c>
      <c r="I125" s="165">
        <f t="shared" si="63"/>
        <v>0</v>
      </c>
      <c r="J125" s="165">
        <f t="shared" si="63"/>
        <v>0</v>
      </c>
      <c r="K125" s="165">
        <f t="shared" si="40"/>
        <v>0</v>
      </c>
      <c r="L125" s="165">
        <f t="shared" si="41"/>
        <v>0</v>
      </c>
    </row>
    <row r="126" spans="1:63" s="4" customFormat="1" x14ac:dyDescent="0.2">
      <c r="A126" s="198" t="s">
        <v>68</v>
      </c>
      <c r="B126" s="191" t="s">
        <v>69</v>
      </c>
      <c r="C126" s="200">
        <f>SUM(C127)</f>
        <v>0</v>
      </c>
      <c r="D126" s="200">
        <f t="shared" si="63"/>
        <v>0</v>
      </c>
      <c r="E126" s="200">
        <f t="shared" si="63"/>
        <v>0</v>
      </c>
      <c r="F126" s="200">
        <f t="shared" si="63"/>
        <v>0</v>
      </c>
      <c r="G126" s="200">
        <f t="shared" si="63"/>
        <v>0</v>
      </c>
      <c r="H126" s="200">
        <f t="shared" si="63"/>
        <v>0</v>
      </c>
      <c r="I126" s="200">
        <f t="shared" si="63"/>
        <v>0</v>
      </c>
      <c r="J126" s="200">
        <f t="shared" si="63"/>
        <v>0</v>
      </c>
      <c r="K126" s="200">
        <f t="shared" si="40"/>
        <v>0</v>
      </c>
      <c r="L126" s="200">
        <f t="shared" si="41"/>
        <v>0</v>
      </c>
    </row>
    <row r="127" spans="1:63" s="154" customFormat="1" x14ac:dyDescent="0.2">
      <c r="A127" s="152" t="s">
        <v>119</v>
      </c>
      <c r="B127" s="153" t="s">
        <v>81</v>
      </c>
      <c r="C127" s="150">
        <f>SUM(C128)</f>
        <v>0</v>
      </c>
      <c r="D127" s="150">
        <f t="shared" si="63"/>
        <v>0</v>
      </c>
      <c r="E127" s="150">
        <f t="shared" si="63"/>
        <v>0</v>
      </c>
      <c r="F127" s="150">
        <f t="shared" si="63"/>
        <v>0</v>
      </c>
      <c r="G127" s="150">
        <f t="shared" si="63"/>
        <v>0</v>
      </c>
      <c r="H127" s="150">
        <f t="shared" si="63"/>
        <v>0</v>
      </c>
      <c r="I127" s="150">
        <f t="shared" si="63"/>
        <v>0</v>
      </c>
      <c r="J127" s="150">
        <f t="shared" si="63"/>
        <v>0</v>
      </c>
      <c r="K127" s="181">
        <f t="shared" si="40"/>
        <v>0</v>
      </c>
      <c r="L127" s="181">
        <f t="shared" si="41"/>
        <v>0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s="4" customFormat="1" x14ac:dyDescent="0.2">
      <c r="A128" s="173">
        <v>32</v>
      </c>
      <c r="B128" s="174" t="s">
        <v>141</v>
      </c>
      <c r="C128" s="181">
        <f>SUM(C129)</f>
        <v>0</v>
      </c>
      <c r="D128" s="181">
        <f t="shared" si="63"/>
        <v>0</v>
      </c>
      <c r="E128" s="181">
        <f t="shared" si="63"/>
        <v>0</v>
      </c>
      <c r="F128" s="181">
        <f t="shared" si="63"/>
        <v>0</v>
      </c>
      <c r="G128" s="181">
        <f t="shared" si="63"/>
        <v>0</v>
      </c>
      <c r="H128" s="181">
        <f t="shared" si="63"/>
        <v>0</v>
      </c>
      <c r="I128" s="181">
        <f t="shared" si="63"/>
        <v>0</v>
      </c>
      <c r="J128" s="181">
        <f t="shared" si="63"/>
        <v>0</v>
      </c>
      <c r="K128" s="181">
        <f t="shared" si="40"/>
        <v>0</v>
      </c>
      <c r="L128" s="181">
        <f t="shared" si="41"/>
        <v>0</v>
      </c>
    </row>
    <row r="129" spans="1:63" s="4" customFormat="1" x14ac:dyDescent="0.2">
      <c r="A129" s="65">
        <v>321</v>
      </c>
      <c r="B129" s="182" t="s">
        <v>26</v>
      </c>
      <c r="C129" s="135">
        <f>SUM(D129:J129)</f>
        <v>0</v>
      </c>
      <c r="D129" s="133"/>
      <c r="E129" s="133"/>
      <c r="F129" s="133"/>
      <c r="G129" s="135"/>
      <c r="H129" s="133"/>
      <c r="I129" s="133"/>
      <c r="J129" s="133"/>
      <c r="K129" s="181"/>
      <c r="L129" s="181">
        <f t="shared" si="41"/>
        <v>0</v>
      </c>
    </row>
    <row r="130" spans="1:63" ht="25.5" x14ac:dyDescent="0.2">
      <c r="A130" s="169" t="s">
        <v>120</v>
      </c>
      <c r="B130" s="164" t="s">
        <v>121</v>
      </c>
      <c r="C130" s="223">
        <f>SUM(C131)</f>
        <v>10000</v>
      </c>
      <c r="D130" s="223">
        <f t="shared" ref="D130:J134" si="64">SUM(D131)</f>
        <v>0</v>
      </c>
      <c r="E130" s="223">
        <f t="shared" si="64"/>
        <v>0</v>
      </c>
      <c r="F130" s="223">
        <f t="shared" si="64"/>
        <v>0</v>
      </c>
      <c r="G130" s="223">
        <f t="shared" si="64"/>
        <v>10000</v>
      </c>
      <c r="H130" s="223">
        <f t="shared" si="64"/>
        <v>0</v>
      </c>
      <c r="I130" s="223">
        <f t="shared" si="64"/>
        <v>0</v>
      </c>
      <c r="J130" s="223">
        <f t="shared" si="64"/>
        <v>0</v>
      </c>
      <c r="K130" s="165">
        <f t="shared" si="40"/>
        <v>10200</v>
      </c>
      <c r="L130" s="165">
        <f t="shared" si="41"/>
        <v>10404</v>
      </c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</row>
    <row r="131" spans="1:63" s="128" customFormat="1" ht="25.5" x14ac:dyDescent="0.2">
      <c r="A131" s="169" t="s">
        <v>122</v>
      </c>
      <c r="B131" s="164" t="s">
        <v>123</v>
      </c>
      <c r="C131" s="165">
        <f>SUM(C132)</f>
        <v>10000</v>
      </c>
      <c r="D131" s="165">
        <f t="shared" si="64"/>
        <v>0</v>
      </c>
      <c r="E131" s="165">
        <f t="shared" si="64"/>
        <v>0</v>
      </c>
      <c r="F131" s="165">
        <f t="shared" si="64"/>
        <v>0</v>
      </c>
      <c r="G131" s="165">
        <f t="shared" si="64"/>
        <v>10000</v>
      </c>
      <c r="H131" s="165">
        <f t="shared" si="64"/>
        <v>0</v>
      </c>
      <c r="I131" s="165">
        <f t="shared" si="64"/>
        <v>0</v>
      </c>
      <c r="J131" s="165">
        <f t="shared" si="64"/>
        <v>0</v>
      </c>
      <c r="K131" s="165">
        <f t="shared" si="40"/>
        <v>10200</v>
      </c>
      <c r="L131" s="165">
        <f t="shared" si="41"/>
        <v>10404</v>
      </c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</row>
    <row r="132" spans="1:63" x14ac:dyDescent="0.2">
      <c r="A132" s="192" t="s">
        <v>68</v>
      </c>
      <c r="B132" s="193" t="s">
        <v>69</v>
      </c>
      <c r="C132" s="201">
        <f>SUM(C133)</f>
        <v>10000</v>
      </c>
      <c r="D132" s="201">
        <f t="shared" si="64"/>
        <v>0</v>
      </c>
      <c r="E132" s="201">
        <f t="shared" si="64"/>
        <v>0</v>
      </c>
      <c r="F132" s="201">
        <f t="shared" si="64"/>
        <v>0</v>
      </c>
      <c r="G132" s="201">
        <f t="shared" si="64"/>
        <v>10000</v>
      </c>
      <c r="H132" s="201">
        <f t="shared" si="64"/>
        <v>0</v>
      </c>
      <c r="I132" s="201">
        <f t="shared" si="64"/>
        <v>0</v>
      </c>
      <c r="J132" s="201">
        <f t="shared" si="64"/>
        <v>0</v>
      </c>
      <c r="K132" s="200">
        <f t="shared" si="40"/>
        <v>10200</v>
      </c>
      <c r="L132" s="200">
        <f t="shared" si="41"/>
        <v>10404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</row>
    <row r="133" spans="1:63" s="4" customFormat="1" x14ac:dyDescent="0.2">
      <c r="A133" s="140" t="s">
        <v>64</v>
      </c>
      <c r="B133" s="141" t="s">
        <v>83</v>
      </c>
      <c r="C133" s="172">
        <f>SUM(C134)</f>
        <v>10000</v>
      </c>
      <c r="D133" s="172">
        <f t="shared" si="64"/>
        <v>0</v>
      </c>
      <c r="E133" s="172">
        <f t="shared" si="64"/>
        <v>0</v>
      </c>
      <c r="F133" s="172">
        <f t="shared" si="64"/>
        <v>0</v>
      </c>
      <c r="G133" s="172">
        <f t="shared" si="64"/>
        <v>10000</v>
      </c>
      <c r="H133" s="172">
        <f t="shared" si="64"/>
        <v>0</v>
      </c>
      <c r="I133" s="172">
        <f t="shared" si="64"/>
        <v>0</v>
      </c>
      <c r="J133" s="172">
        <f t="shared" si="64"/>
        <v>0</v>
      </c>
      <c r="K133" s="181">
        <f t="shared" si="40"/>
        <v>10200</v>
      </c>
      <c r="L133" s="181">
        <f t="shared" si="41"/>
        <v>10404</v>
      </c>
    </row>
    <row r="134" spans="1:63" s="4" customFormat="1" x14ac:dyDescent="0.2">
      <c r="A134" s="173">
        <v>32</v>
      </c>
      <c r="B134" s="174" t="s">
        <v>141</v>
      </c>
      <c r="C134" s="181">
        <f>SUM(C135)</f>
        <v>10000</v>
      </c>
      <c r="D134" s="181">
        <f t="shared" si="64"/>
        <v>0</v>
      </c>
      <c r="E134" s="181">
        <f t="shared" si="64"/>
        <v>0</v>
      </c>
      <c r="F134" s="181">
        <f t="shared" si="64"/>
        <v>0</v>
      </c>
      <c r="G134" s="181">
        <f t="shared" si="64"/>
        <v>10000</v>
      </c>
      <c r="H134" s="181">
        <f t="shared" si="64"/>
        <v>0</v>
      </c>
      <c r="I134" s="181">
        <f t="shared" si="64"/>
        <v>0</v>
      </c>
      <c r="J134" s="181">
        <f t="shared" si="64"/>
        <v>0</v>
      </c>
      <c r="K134" s="181">
        <f t="shared" si="40"/>
        <v>10200</v>
      </c>
      <c r="L134" s="181">
        <f t="shared" si="41"/>
        <v>10404</v>
      </c>
    </row>
    <row r="135" spans="1:63" s="4" customFormat="1" ht="25.5" x14ac:dyDescent="0.2">
      <c r="A135" s="173">
        <v>324</v>
      </c>
      <c r="B135" s="174" t="s">
        <v>124</v>
      </c>
      <c r="C135" s="161">
        <f>SUM(D135:J135)</f>
        <v>10000</v>
      </c>
      <c r="D135" s="161"/>
      <c r="E135" s="161"/>
      <c r="F135" s="181"/>
      <c r="G135" s="161">
        <v>10000</v>
      </c>
      <c r="H135" s="181"/>
      <c r="I135" s="181"/>
      <c r="J135" s="181"/>
      <c r="K135" s="181"/>
      <c r="L135" s="181">
        <f t="shared" si="41"/>
        <v>0</v>
      </c>
    </row>
    <row r="136" spans="1:63" s="4" customFormat="1" x14ac:dyDescent="0.2">
      <c r="A136" s="140" t="s">
        <v>126</v>
      </c>
      <c r="B136" s="141" t="s">
        <v>125</v>
      </c>
      <c r="C136" s="172">
        <f>SUM(C137)</f>
        <v>20000</v>
      </c>
      <c r="D136" s="172">
        <f t="shared" ref="D136:J137" si="65">SUM(D137)</f>
        <v>0</v>
      </c>
      <c r="E136" s="172">
        <f t="shared" si="65"/>
        <v>0</v>
      </c>
      <c r="F136" s="172">
        <f t="shared" si="65"/>
        <v>0</v>
      </c>
      <c r="G136" s="172">
        <f t="shared" si="65"/>
        <v>0</v>
      </c>
      <c r="H136" s="172">
        <f t="shared" si="65"/>
        <v>20000</v>
      </c>
      <c r="I136" s="172">
        <f t="shared" si="65"/>
        <v>0</v>
      </c>
      <c r="J136" s="172">
        <f t="shared" si="65"/>
        <v>0</v>
      </c>
      <c r="K136" s="150">
        <f t="shared" si="40"/>
        <v>20400</v>
      </c>
      <c r="L136" s="150">
        <f t="shared" si="41"/>
        <v>20808</v>
      </c>
    </row>
    <row r="137" spans="1:63" s="4" customFormat="1" x14ac:dyDescent="0.2">
      <c r="A137" s="97" t="s">
        <v>127</v>
      </c>
      <c r="B137" s="88" t="s">
        <v>85</v>
      </c>
      <c r="C137" s="222">
        <f>SUM(C138)</f>
        <v>20000</v>
      </c>
      <c r="D137" s="222">
        <f t="shared" si="65"/>
        <v>0</v>
      </c>
      <c r="E137" s="222">
        <f t="shared" si="65"/>
        <v>0</v>
      </c>
      <c r="F137" s="222">
        <f t="shared" si="65"/>
        <v>0</v>
      </c>
      <c r="G137" s="222">
        <f t="shared" si="65"/>
        <v>0</v>
      </c>
      <c r="H137" s="222">
        <f t="shared" si="65"/>
        <v>20000</v>
      </c>
      <c r="I137" s="222">
        <f t="shared" si="65"/>
        <v>0</v>
      </c>
      <c r="J137" s="222">
        <f t="shared" si="65"/>
        <v>0</v>
      </c>
      <c r="K137" s="165">
        <f t="shared" si="40"/>
        <v>20400</v>
      </c>
      <c r="L137" s="165">
        <f t="shared" si="41"/>
        <v>20808</v>
      </c>
    </row>
    <row r="138" spans="1:63" s="4" customFormat="1" x14ac:dyDescent="0.2">
      <c r="A138" s="97" t="s">
        <v>128</v>
      </c>
      <c r="B138" s="88" t="s">
        <v>129</v>
      </c>
      <c r="C138" s="222">
        <f>SUM(C139+C146)</f>
        <v>20000</v>
      </c>
      <c r="D138" s="222">
        <f t="shared" ref="D138:J138" si="66">SUM(D139+D146)</f>
        <v>0</v>
      </c>
      <c r="E138" s="222">
        <f t="shared" si="66"/>
        <v>0</v>
      </c>
      <c r="F138" s="222">
        <f t="shared" si="66"/>
        <v>0</v>
      </c>
      <c r="G138" s="222">
        <f t="shared" si="66"/>
        <v>0</v>
      </c>
      <c r="H138" s="222">
        <f t="shared" si="66"/>
        <v>20000</v>
      </c>
      <c r="I138" s="222">
        <f t="shared" si="66"/>
        <v>0</v>
      </c>
      <c r="J138" s="222">
        <f t="shared" si="66"/>
        <v>0</v>
      </c>
      <c r="K138" s="165">
        <f t="shared" si="40"/>
        <v>20400</v>
      </c>
      <c r="L138" s="165">
        <f t="shared" si="41"/>
        <v>20808</v>
      </c>
    </row>
    <row r="139" spans="1:63" s="4" customFormat="1" x14ac:dyDescent="0.2">
      <c r="A139" s="192" t="s">
        <v>86</v>
      </c>
      <c r="B139" s="197" t="s">
        <v>84</v>
      </c>
      <c r="C139" s="199">
        <f>SUM(C140)</f>
        <v>10000</v>
      </c>
      <c r="D139" s="199"/>
      <c r="E139" s="199"/>
      <c r="F139" s="199"/>
      <c r="G139" s="200"/>
      <c r="H139" s="199">
        <v>10000</v>
      </c>
      <c r="I139" s="200"/>
      <c r="J139" s="200"/>
      <c r="K139" s="200">
        <f t="shared" si="40"/>
        <v>10200</v>
      </c>
      <c r="L139" s="200">
        <f t="shared" si="41"/>
        <v>10404</v>
      </c>
    </row>
    <row r="140" spans="1:63" s="4" customFormat="1" ht="25.5" x14ac:dyDescent="0.2">
      <c r="A140" s="179" t="s">
        <v>51</v>
      </c>
      <c r="B140" s="180" t="s">
        <v>130</v>
      </c>
      <c r="C140" s="150">
        <f>SUM(C141)</f>
        <v>10000</v>
      </c>
      <c r="D140" s="150">
        <f t="shared" ref="D140:J140" si="67">SUM(D141)</f>
        <v>0</v>
      </c>
      <c r="E140" s="150">
        <f t="shared" si="67"/>
        <v>0</v>
      </c>
      <c r="F140" s="150">
        <f t="shared" si="67"/>
        <v>0</v>
      </c>
      <c r="G140" s="150">
        <f t="shared" si="67"/>
        <v>0</v>
      </c>
      <c r="H140" s="150">
        <f t="shared" si="67"/>
        <v>10000</v>
      </c>
      <c r="I140" s="150">
        <f t="shared" si="67"/>
        <v>0</v>
      </c>
      <c r="J140" s="150">
        <f t="shared" si="67"/>
        <v>0</v>
      </c>
      <c r="K140" s="150">
        <f t="shared" si="40"/>
        <v>10200</v>
      </c>
      <c r="L140" s="150">
        <f t="shared" si="41"/>
        <v>10404</v>
      </c>
    </row>
    <row r="141" spans="1:63" s="4" customFormat="1" x14ac:dyDescent="0.2">
      <c r="A141" s="173">
        <v>32</v>
      </c>
      <c r="B141" s="174" t="s">
        <v>141</v>
      </c>
      <c r="C141" s="181">
        <f>SUM(C142:C145)</f>
        <v>10000</v>
      </c>
      <c r="D141" s="181">
        <f t="shared" ref="D141:J141" si="68">SUM(D142:D145)</f>
        <v>0</v>
      </c>
      <c r="E141" s="181">
        <f t="shared" si="68"/>
        <v>0</v>
      </c>
      <c r="F141" s="181">
        <f t="shared" si="68"/>
        <v>0</v>
      </c>
      <c r="G141" s="181">
        <f t="shared" si="68"/>
        <v>0</v>
      </c>
      <c r="H141" s="181">
        <f t="shared" si="68"/>
        <v>10000</v>
      </c>
      <c r="I141" s="181">
        <f t="shared" si="68"/>
        <v>0</v>
      </c>
      <c r="J141" s="181">
        <f t="shared" si="68"/>
        <v>0</v>
      </c>
      <c r="K141" s="181">
        <f t="shared" si="40"/>
        <v>10200</v>
      </c>
      <c r="L141" s="181">
        <f t="shared" si="41"/>
        <v>10404</v>
      </c>
    </row>
    <row r="142" spans="1:63" x14ac:dyDescent="0.2">
      <c r="A142" s="214">
        <v>321</v>
      </c>
      <c r="B142" s="178" t="s">
        <v>26</v>
      </c>
      <c r="C142" s="135">
        <f>SUM(D142:J142)</f>
        <v>2000</v>
      </c>
      <c r="D142" s="135"/>
      <c r="E142" s="135"/>
      <c r="F142" s="135"/>
      <c r="G142" s="135"/>
      <c r="H142" s="135">
        <v>2000</v>
      </c>
      <c r="I142" s="135"/>
      <c r="J142" s="135"/>
      <c r="K142" s="181"/>
      <c r="L142" s="181">
        <f t="shared" si="41"/>
        <v>0</v>
      </c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</row>
    <row r="143" spans="1:63" s="160" customFormat="1" x14ac:dyDescent="0.2">
      <c r="A143" s="214">
        <v>322</v>
      </c>
      <c r="B143" s="178" t="s">
        <v>27</v>
      </c>
      <c r="C143" s="135">
        <f t="shared" ref="C143:C145" si="69">SUM(D143:J143)</f>
        <v>4000</v>
      </c>
      <c r="D143" s="161"/>
      <c r="E143" s="161"/>
      <c r="F143" s="161"/>
      <c r="G143" s="161"/>
      <c r="H143" s="161">
        <v>4000</v>
      </c>
      <c r="I143" s="161"/>
      <c r="J143" s="161"/>
      <c r="K143" s="181"/>
      <c r="L143" s="181">
        <f t="shared" si="41"/>
        <v>0</v>
      </c>
    </row>
    <row r="144" spans="1:63" x14ac:dyDescent="0.2">
      <c r="A144" s="156">
        <v>323</v>
      </c>
      <c r="B144" s="102" t="s">
        <v>28</v>
      </c>
      <c r="C144" s="135">
        <f t="shared" si="69"/>
        <v>3000</v>
      </c>
      <c r="D144" s="135"/>
      <c r="E144" s="135"/>
      <c r="F144" s="135"/>
      <c r="G144" s="135"/>
      <c r="H144" s="135">
        <v>3000</v>
      </c>
      <c r="I144" s="135"/>
      <c r="J144" s="135"/>
      <c r="K144" s="181"/>
      <c r="L144" s="181">
        <f t="shared" si="41"/>
        <v>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</row>
    <row r="145" spans="1:63" s="160" customFormat="1" x14ac:dyDescent="0.2">
      <c r="A145" s="156">
        <v>329</v>
      </c>
      <c r="B145" s="102" t="s">
        <v>29</v>
      </c>
      <c r="C145" s="135">
        <f t="shared" si="69"/>
        <v>1000</v>
      </c>
      <c r="D145" s="135"/>
      <c r="E145" s="135"/>
      <c r="F145" s="135"/>
      <c r="G145" s="135"/>
      <c r="H145" s="135">
        <v>1000</v>
      </c>
      <c r="I145" s="135"/>
      <c r="J145" s="135"/>
      <c r="K145" s="181"/>
      <c r="L145" s="181">
        <f t="shared" si="41"/>
        <v>0</v>
      </c>
    </row>
    <row r="146" spans="1:63" s="160" customFormat="1" x14ac:dyDescent="0.2">
      <c r="A146" s="192" t="s">
        <v>68</v>
      </c>
      <c r="B146" s="193" t="s">
        <v>69</v>
      </c>
      <c r="C146" s="199">
        <f>SUM(C147)</f>
        <v>10000</v>
      </c>
      <c r="D146" s="199">
        <f t="shared" ref="D146:J148" si="70">SUM(D147)</f>
        <v>0</v>
      </c>
      <c r="E146" s="199">
        <f t="shared" si="70"/>
        <v>0</v>
      </c>
      <c r="F146" s="199">
        <f t="shared" si="70"/>
        <v>0</v>
      </c>
      <c r="G146" s="199">
        <f t="shared" si="70"/>
        <v>0</v>
      </c>
      <c r="H146" s="199">
        <f t="shared" si="70"/>
        <v>10000</v>
      </c>
      <c r="I146" s="199">
        <f t="shared" si="70"/>
        <v>0</v>
      </c>
      <c r="J146" s="199">
        <f t="shared" si="70"/>
        <v>0</v>
      </c>
      <c r="K146" s="200">
        <f t="shared" ref="K146:K148" si="71">SUM(C146/100)*102</f>
        <v>10200</v>
      </c>
      <c r="L146" s="200">
        <f t="shared" ref="L146:L148" si="72">SUM(K146/100)*102</f>
        <v>10404</v>
      </c>
    </row>
    <row r="147" spans="1:63" s="160" customFormat="1" x14ac:dyDescent="0.2">
      <c r="A147" s="140" t="s">
        <v>131</v>
      </c>
      <c r="B147" s="141" t="s">
        <v>59</v>
      </c>
      <c r="C147" s="150">
        <f>SUM(C148)</f>
        <v>10000</v>
      </c>
      <c r="D147" s="150">
        <f t="shared" si="70"/>
        <v>0</v>
      </c>
      <c r="E147" s="150">
        <f t="shared" si="70"/>
        <v>0</v>
      </c>
      <c r="F147" s="150">
        <f t="shared" si="70"/>
        <v>0</v>
      </c>
      <c r="G147" s="150">
        <f t="shared" si="70"/>
        <v>0</v>
      </c>
      <c r="H147" s="150">
        <f t="shared" si="70"/>
        <v>10000</v>
      </c>
      <c r="I147" s="150">
        <f t="shared" si="70"/>
        <v>0</v>
      </c>
      <c r="J147" s="150">
        <f t="shared" si="70"/>
        <v>0</v>
      </c>
      <c r="K147" s="150">
        <f t="shared" si="71"/>
        <v>10200</v>
      </c>
      <c r="L147" s="150">
        <f t="shared" si="72"/>
        <v>10404</v>
      </c>
    </row>
    <row r="148" spans="1:63" s="4" customFormat="1" x14ac:dyDescent="0.2">
      <c r="A148" s="173">
        <v>32</v>
      </c>
      <c r="B148" s="174" t="s">
        <v>141</v>
      </c>
      <c r="C148" s="181">
        <f>SUM(C149)</f>
        <v>10000</v>
      </c>
      <c r="D148" s="181">
        <f t="shared" si="70"/>
        <v>0</v>
      </c>
      <c r="E148" s="181">
        <f t="shared" si="70"/>
        <v>0</v>
      </c>
      <c r="F148" s="181">
        <f t="shared" si="70"/>
        <v>0</v>
      </c>
      <c r="G148" s="181">
        <f t="shared" si="70"/>
        <v>0</v>
      </c>
      <c r="H148" s="181">
        <f t="shared" si="70"/>
        <v>10000</v>
      </c>
      <c r="I148" s="181">
        <f t="shared" si="70"/>
        <v>0</v>
      </c>
      <c r="J148" s="181">
        <f t="shared" si="70"/>
        <v>0</v>
      </c>
      <c r="K148" s="181">
        <f t="shared" si="71"/>
        <v>10200</v>
      </c>
      <c r="L148" s="181">
        <f t="shared" si="72"/>
        <v>10404</v>
      </c>
    </row>
    <row r="149" spans="1:63" s="160" customFormat="1" x14ac:dyDescent="0.2">
      <c r="A149" s="173">
        <v>321</v>
      </c>
      <c r="B149" s="175" t="s">
        <v>132</v>
      </c>
      <c r="C149" s="161">
        <f>SUM(D149:J149)</f>
        <v>10000</v>
      </c>
      <c r="D149" s="161"/>
      <c r="E149" s="161"/>
      <c r="F149" s="161"/>
      <c r="G149" s="161"/>
      <c r="H149" s="161">
        <v>10000</v>
      </c>
      <c r="I149" s="161"/>
      <c r="J149" s="161"/>
      <c r="K149" s="181"/>
      <c r="L149" s="162"/>
    </row>
    <row r="150" spans="1:63" s="160" customFormat="1" x14ac:dyDescent="0.2">
      <c r="A150" s="176"/>
      <c r="B150" s="175"/>
      <c r="C150" s="161"/>
      <c r="D150" s="161"/>
      <c r="E150" s="161"/>
      <c r="F150" s="161"/>
      <c r="G150" s="161"/>
      <c r="H150" s="161"/>
      <c r="I150" s="161"/>
      <c r="J150" s="161"/>
      <c r="K150" s="181"/>
      <c r="L150" s="162"/>
    </row>
    <row r="151" spans="1:63" x14ac:dyDescent="0.2">
      <c r="A151" s="173"/>
      <c r="B151" s="175"/>
      <c r="C151" s="161"/>
      <c r="D151" s="161"/>
      <c r="E151" s="161"/>
      <c r="F151" s="161"/>
      <c r="G151" s="161"/>
      <c r="H151" s="161"/>
      <c r="I151" s="161"/>
      <c r="J151" s="161"/>
      <c r="K151" s="181"/>
      <c r="L151" s="162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</row>
    <row r="152" spans="1:63" x14ac:dyDescent="0.2">
      <c r="A152" s="187"/>
      <c r="B152" s="166"/>
      <c r="C152" s="161"/>
      <c r="D152" s="161"/>
      <c r="E152" s="161"/>
      <c r="F152" s="161"/>
      <c r="G152" s="161"/>
      <c r="H152" s="161"/>
      <c r="I152" s="161"/>
      <c r="J152" s="161"/>
      <c r="K152" s="181"/>
      <c r="L152" s="162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</row>
    <row r="153" spans="1:63" x14ac:dyDescent="0.2">
      <c r="A153" s="182"/>
      <c r="B153" s="166"/>
      <c r="C153" s="161"/>
      <c r="D153" s="161"/>
      <c r="E153" s="161"/>
      <c r="F153" s="161"/>
      <c r="G153" s="161"/>
      <c r="H153" s="161"/>
      <c r="I153" s="161"/>
      <c r="J153" s="161"/>
      <c r="K153" s="181"/>
      <c r="L153" s="162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</row>
    <row r="154" spans="1:63" s="128" customFormat="1" x14ac:dyDescent="0.2">
      <c r="A154" s="65"/>
      <c r="B154" s="7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</row>
    <row r="155" spans="1:63" s="128" customFormat="1" x14ac:dyDescent="0.2">
      <c r="A155" s="65"/>
      <c r="B155" s="7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</row>
    <row r="156" spans="1:63" x14ac:dyDescent="0.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</row>
    <row r="157" spans="1:63" x14ac:dyDescent="0.2">
      <c r="A157" s="65" t="s">
        <v>151</v>
      </c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</row>
    <row r="158" spans="1:63" x14ac:dyDescent="0.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 t="s">
        <v>74</v>
      </c>
      <c r="L158" s="3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</row>
    <row r="159" spans="1:63" x14ac:dyDescent="0.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</row>
    <row r="160" spans="1:63" x14ac:dyDescent="0.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</row>
    <row r="161" spans="1:63" x14ac:dyDescent="0.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</row>
    <row r="162" spans="1:63" x14ac:dyDescent="0.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</row>
    <row r="163" spans="1:63" x14ac:dyDescent="0.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</row>
    <row r="164" spans="1:63" x14ac:dyDescent="0.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</row>
    <row r="165" spans="1:63" x14ac:dyDescent="0.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</row>
    <row r="166" spans="1:63" x14ac:dyDescent="0.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</row>
    <row r="167" spans="1:63" x14ac:dyDescent="0.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</row>
    <row r="168" spans="1:63" x14ac:dyDescent="0.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</row>
    <row r="169" spans="1:63" x14ac:dyDescent="0.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</row>
    <row r="170" spans="1:63" x14ac:dyDescent="0.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</row>
    <row r="171" spans="1:63" x14ac:dyDescent="0.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</row>
    <row r="172" spans="1:63" x14ac:dyDescent="0.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</row>
    <row r="173" spans="1:63" x14ac:dyDescent="0.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</row>
    <row r="174" spans="1:63" x14ac:dyDescent="0.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</row>
    <row r="175" spans="1:63" x14ac:dyDescent="0.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</row>
    <row r="176" spans="1:63" x14ac:dyDescent="0.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</row>
    <row r="177" spans="1:63" x14ac:dyDescent="0.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</row>
    <row r="178" spans="1:63" x14ac:dyDescent="0.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</row>
    <row r="179" spans="1:63" x14ac:dyDescent="0.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</row>
    <row r="180" spans="1:63" x14ac:dyDescent="0.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</row>
    <row r="181" spans="1:63" x14ac:dyDescent="0.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</row>
    <row r="182" spans="1:63" x14ac:dyDescent="0.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</row>
    <row r="183" spans="1:63" x14ac:dyDescent="0.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</row>
    <row r="184" spans="1:63" x14ac:dyDescent="0.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</row>
    <row r="185" spans="1:63" x14ac:dyDescent="0.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</row>
    <row r="186" spans="1:63" x14ac:dyDescent="0.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</row>
    <row r="187" spans="1:63" x14ac:dyDescent="0.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</row>
    <row r="188" spans="1:63" x14ac:dyDescent="0.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</row>
    <row r="189" spans="1:63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</row>
    <row r="190" spans="1:63" x14ac:dyDescent="0.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</row>
    <row r="191" spans="1:63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</row>
    <row r="192" spans="1:63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</row>
    <row r="193" spans="1:63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</row>
    <row r="194" spans="1:63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</row>
    <row r="195" spans="1:63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</row>
    <row r="196" spans="1:63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</row>
    <row r="197" spans="1:63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</row>
    <row r="198" spans="1:63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</row>
    <row r="199" spans="1:63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</row>
    <row r="200" spans="1:63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</row>
    <row r="201" spans="1:63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</row>
    <row r="202" spans="1:63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</row>
    <row r="203" spans="1:63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</row>
    <row r="204" spans="1:63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</row>
    <row r="205" spans="1:63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</row>
    <row r="206" spans="1:63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</row>
    <row r="207" spans="1:63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</row>
    <row r="208" spans="1:63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</row>
    <row r="209" spans="1:63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</row>
    <row r="210" spans="1:63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</row>
    <row r="211" spans="1:63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</row>
    <row r="212" spans="1:63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</row>
    <row r="213" spans="1:63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</row>
    <row r="214" spans="1:63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</row>
    <row r="215" spans="1:63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</row>
    <row r="216" spans="1:63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</row>
    <row r="217" spans="1:63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</row>
    <row r="218" spans="1:63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</row>
    <row r="219" spans="1:63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</row>
    <row r="220" spans="1:63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</row>
    <row r="221" spans="1:63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</row>
    <row r="222" spans="1:63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</row>
    <row r="223" spans="1:63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</row>
    <row r="224" spans="1:63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</row>
    <row r="225" spans="1:63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</row>
    <row r="226" spans="1:63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</row>
    <row r="227" spans="1:63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</row>
    <row r="228" spans="1:63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</row>
    <row r="229" spans="1:63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</row>
    <row r="230" spans="1:63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</row>
    <row r="231" spans="1:63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</row>
    <row r="232" spans="1:63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</row>
    <row r="233" spans="1:63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</row>
    <row r="234" spans="1:63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</row>
    <row r="235" spans="1:63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</row>
    <row r="236" spans="1:63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</row>
    <row r="237" spans="1:63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</row>
    <row r="238" spans="1:63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</row>
    <row r="239" spans="1:63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</row>
    <row r="240" spans="1:63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</row>
    <row r="241" spans="1:63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</row>
    <row r="242" spans="1:63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</row>
    <row r="243" spans="1:63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</row>
    <row r="244" spans="1:63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</row>
    <row r="245" spans="1:63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</row>
    <row r="246" spans="1:6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</row>
    <row r="247" spans="1:63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</row>
    <row r="248" spans="1:63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</row>
    <row r="249" spans="1:6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</row>
    <row r="250" spans="1:6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</row>
    <row r="251" spans="1:6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</row>
    <row r="252" spans="1:6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</row>
    <row r="253" spans="1:6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</row>
    <row r="254" spans="1:6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</row>
    <row r="255" spans="1:6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</row>
    <row r="256" spans="1:6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</row>
    <row r="257" spans="1:6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</row>
    <row r="258" spans="1:6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</row>
    <row r="259" spans="1:6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</row>
    <row r="260" spans="1:6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</row>
    <row r="261" spans="1:6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</row>
    <row r="262" spans="1:6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</row>
    <row r="263" spans="1:6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</row>
    <row r="264" spans="1:6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</row>
    <row r="265" spans="1:6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</row>
    <row r="266" spans="1:6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</row>
    <row r="267" spans="1:6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</row>
    <row r="268" spans="1:6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</row>
    <row r="269" spans="1:6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</row>
    <row r="270" spans="1:6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</row>
    <row r="271" spans="1:6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</row>
    <row r="272" spans="1:6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</row>
    <row r="273" spans="1:6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</row>
    <row r="274" spans="1:6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</row>
    <row r="275" spans="1:6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</row>
    <row r="276" spans="1:6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</row>
    <row r="277" spans="1:6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</row>
    <row r="278" spans="1:6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</row>
    <row r="279" spans="1:6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</row>
    <row r="280" spans="1:6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</row>
    <row r="281" spans="1:6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</row>
    <row r="282" spans="1:6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</row>
    <row r="283" spans="1:6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</row>
    <row r="284" spans="1:6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</row>
    <row r="285" spans="1:6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</row>
    <row r="286" spans="1:6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</row>
    <row r="287" spans="1:6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</row>
    <row r="288" spans="1:6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</row>
    <row r="289" spans="1:6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</row>
    <row r="290" spans="1:6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</row>
    <row r="291" spans="1:6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</row>
    <row r="292" spans="1:6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/>
      <c r="BK292" s="149"/>
    </row>
    <row r="293" spans="1:6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</row>
    <row r="294" spans="1:6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</row>
    <row r="295" spans="1:6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</row>
    <row r="296" spans="1:6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</row>
    <row r="297" spans="1:6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</row>
    <row r="298" spans="1:6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</row>
    <row r="299" spans="1:6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</row>
    <row r="300" spans="1:6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</row>
    <row r="301" spans="1:6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</row>
    <row r="302" spans="1:6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</row>
    <row r="303" spans="1:6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</row>
    <row r="304" spans="1:6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</row>
    <row r="305" spans="1:6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</row>
    <row r="306" spans="1:6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</row>
    <row r="307" spans="1:6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</row>
    <row r="308" spans="1:6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</row>
    <row r="309" spans="1:6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</row>
    <row r="310" spans="1:6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</row>
    <row r="311" spans="1:6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</row>
    <row r="312" spans="1:6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</row>
    <row r="313" spans="1:6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/>
      <c r="BK313" s="149"/>
    </row>
    <row r="314" spans="1:6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</row>
    <row r="315" spans="1:6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</row>
    <row r="316" spans="1:6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</row>
    <row r="317" spans="1:6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</row>
    <row r="318" spans="1:6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</row>
    <row r="319" spans="1:6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</row>
    <row r="320" spans="1:6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</row>
    <row r="321" spans="1:6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</row>
    <row r="322" spans="1:6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</row>
    <row r="323" spans="1:6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/>
      <c r="BK323" s="149"/>
    </row>
    <row r="324" spans="1:6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/>
      <c r="BK324" s="149"/>
    </row>
    <row r="325" spans="1:6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/>
      <c r="BK325" s="149"/>
    </row>
    <row r="326" spans="1:6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/>
      <c r="BK326" s="149"/>
    </row>
    <row r="327" spans="1:6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/>
      <c r="BK327" s="149"/>
    </row>
    <row r="328" spans="1:6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/>
      <c r="BK328" s="149"/>
    </row>
    <row r="329" spans="1:6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/>
      <c r="BK329" s="149"/>
    </row>
    <row r="330" spans="1:6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/>
      <c r="BK330" s="149"/>
    </row>
    <row r="331" spans="1:6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</row>
    <row r="332" spans="1:6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/>
      <c r="BK332" s="149"/>
    </row>
    <row r="333" spans="1:6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/>
      <c r="BK333" s="149"/>
    </row>
    <row r="334" spans="1:6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</row>
    <row r="335" spans="1:6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</row>
    <row r="336" spans="1:6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</row>
    <row r="337" spans="1:6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</row>
    <row r="338" spans="1:6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</row>
    <row r="339" spans="1:6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</row>
    <row r="340" spans="1:6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/>
      <c r="BK340" s="149"/>
    </row>
    <row r="341" spans="1:6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</row>
    <row r="342" spans="1:6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</row>
    <row r="343" spans="1:6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</row>
    <row r="344" spans="1:6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</row>
    <row r="345" spans="1:6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</row>
    <row r="346" spans="1:6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</row>
    <row r="347" spans="1:6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</row>
    <row r="348" spans="1:6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</row>
    <row r="349" spans="1:6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</row>
    <row r="350" spans="1:6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</row>
    <row r="351" spans="1:6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</row>
    <row r="352" spans="1:6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</row>
    <row r="353" spans="1:63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</row>
    <row r="354" spans="1:63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</row>
    <row r="355" spans="1:63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</row>
    <row r="356" spans="1:63" x14ac:dyDescent="0.2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</row>
    <row r="357" spans="1:63" x14ac:dyDescent="0.2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</row>
    <row r="358" spans="1:63" x14ac:dyDescent="0.2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</row>
    <row r="359" spans="1:63" x14ac:dyDescent="0.2">
      <c r="A359" s="65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</row>
    <row r="360" spans="1:63" x14ac:dyDescent="0.2">
      <c r="A360" s="65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</row>
    <row r="361" spans="1:63" x14ac:dyDescent="0.2">
      <c r="A361" s="65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  <c r="BI361" s="149"/>
      <c r="BJ361" s="149"/>
      <c r="BK361" s="149"/>
    </row>
    <row r="362" spans="1:63" x14ac:dyDescent="0.2">
      <c r="A362" s="65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  <c r="BI362" s="149"/>
      <c r="BJ362" s="149"/>
      <c r="BK362" s="149"/>
    </row>
    <row r="363" spans="1:63" x14ac:dyDescent="0.2">
      <c r="A363" s="65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  <c r="BI363" s="149"/>
      <c r="BJ363" s="149"/>
      <c r="BK363" s="149"/>
    </row>
    <row r="364" spans="1:63" x14ac:dyDescent="0.2">
      <c r="A364" s="65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63" x14ac:dyDescent="0.2">
      <c r="A365" s="65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63" x14ac:dyDescent="0.2">
      <c r="A366" s="65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63" x14ac:dyDescent="0.2">
      <c r="A367" s="65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63" x14ac:dyDescent="0.2">
      <c r="A368" s="65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65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8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2021-02-03T10:04:19Z</cp:lastPrinted>
  <dcterms:created xsi:type="dcterms:W3CDTF">2013-09-11T11:00:21Z</dcterms:created>
  <dcterms:modified xsi:type="dcterms:W3CDTF">2021-02-03T10:08:57Z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