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A55\Desktop\SONJA\ŠKOLSKI ODBOR\31. elektronska sjednica\"/>
    </mc:Choice>
  </mc:AlternateContent>
  <bookViews>
    <workbookView xWindow="0" yWindow="0" windowWidth="21570" windowHeight="756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DIO'!$A$2:$H$26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calcId="152511"/>
</workbook>
</file>

<file path=xl/calcChain.xml><?xml version="1.0" encoding="utf-8"?>
<calcChain xmlns="http://schemas.openxmlformats.org/spreadsheetml/2006/main">
  <c r="J70" i="3" l="1"/>
  <c r="K70" i="3"/>
  <c r="L70" i="3"/>
  <c r="L13" i="3" l="1"/>
  <c r="L14" i="3"/>
  <c r="L17" i="3"/>
  <c r="L22" i="3"/>
  <c r="L23" i="3"/>
  <c r="L24" i="3"/>
  <c r="L26" i="3"/>
  <c r="L27" i="3"/>
  <c r="L32" i="3"/>
  <c r="L33" i="3"/>
  <c r="L34" i="3"/>
  <c r="L35" i="3"/>
  <c r="L37" i="3"/>
  <c r="L39" i="3"/>
  <c r="L40" i="3"/>
  <c r="L43" i="3"/>
  <c r="L44" i="3"/>
  <c r="L48" i="3"/>
  <c r="L54" i="3"/>
  <c r="L55" i="3"/>
  <c r="L56" i="3"/>
  <c r="L57" i="3"/>
  <c r="L58" i="3"/>
  <c r="L60" i="3"/>
  <c r="L61" i="3"/>
  <c r="L65" i="3"/>
  <c r="L72" i="3"/>
  <c r="L73" i="3"/>
  <c r="L74" i="3"/>
  <c r="L76" i="3"/>
  <c r="L79" i="3"/>
  <c r="L80" i="3"/>
  <c r="L81" i="3"/>
  <c r="L86" i="3"/>
  <c r="L88" i="3"/>
  <c r="L91" i="3"/>
  <c r="L92" i="3"/>
  <c r="L95" i="3"/>
  <c r="L97" i="3"/>
  <c r="L101" i="3"/>
  <c r="L102" i="3"/>
  <c r="L106" i="3"/>
  <c r="L107" i="3"/>
  <c r="L112" i="3"/>
  <c r="L118" i="3"/>
  <c r="L124" i="3"/>
  <c r="L131" i="3"/>
  <c r="L132" i="3"/>
  <c r="L133" i="3"/>
  <c r="L134" i="3"/>
  <c r="C138" i="3"/>
  <c r="D137" i="3"/>
  <c r="E137" i="3"/>
  <c r="E136" i="3" s="1"/>
  <c r="E135" i="3" s="1"/>
  <c r="E127" i="3" s="1"/>
  <c r="E126" i="3" s="1"/>
  <c r="E125" i="3" s="1"/>
  <c r="F137" i="3"/>
  <c r="F136" i="3" s="1"/>
  <c r="F135" i="3" s="1"/>
  <c r="F127" i="3" s="1"/>
  <c r="F126" i="3" s="1"/>
  <c r="F125" i="3" s="1"/>
  <c r="G137" i="3"/>
  <c r="G136" i="3" s="1"/>
  <c r="G135" i="3" s="1"/>
  <c r="G127" i="3" s="1"/>
  <c r="G126" i="3" s="1"/>
  <c r="G125" i="3" s="1"/>
  <c r="H137" i="3"/>
  <c r="I137" i="3"/>
  <c r="I136" i="3" s="1"/>
  <c r="I135" i="3" s="1"/>
  <c r="I127" i="3" s="1"/>
  <c r="I126" i="3" s="1"/>
  <c r="I125" i="3" s="1"/>
  <c r="J137" i="3"/>
  <c r="J136" i="3" s="1"/>
  <c r="J135" i="3" s="1"/>
  <c r="J127" i="3" s="1"/>
  <c r="J126" i="3" s="1"/>
  <c r="J125" i="3" s="1"/>
  <c r="C137" i="3"/>
  <c r="K137" i="3" s="1"/>
  <c r="L137" i="3" s="1"/>
  <c r="D136" i="3"/>
  <c r="D135" i="3" s="1"/>
  <c r="D127" i="3" s="1"/>
  <c r="D126" i="3" s="1"/>
  <c r="D125" i="3" s="1"/>
  <c r="H136" i="3"/>
  <c r="H135" i="3" s="1"/>
  <c r="H127" i="3" s="1"/>
  <c r="H126" i="3" s="1"/>
  <c r="H125" i="3" s="1"/>
  <c r="C132" i="3"/>
  <c r="C133" i="3"/>
  <c r="C134" i="3"/>
  <c r="C131" i="3"/>
  <c r="D130" i="3"/>
  <c r="D129" i="3" s="1"/>
  <c r="E130" i="3"/>
  <c r="E129" i="3" s="1"/>
  <c r="F130" i="3"/>
  <c r="F129" i="3" s="1"/>
  <c r="G130" i="3"/>
  <c r="G129" i="3" s="1"/>
  <c r="H130" i="3"/>
  <c r="H129" i="3" s="1"/>
  <c r="I130" i="3"/>
  <c r="I129" i="3" s="1"/>
  <c r="J130" i="3"/>
  <c r="J129" i="3" s="1"/>
  <c r="C124" i="3"/>
  <c r="D123" i="3"/>
  <c r="E123" i="3"/>
  <c r="F123" i="3"/>
  <c r="G123" i="3"/>
  <c r="H123" i="3"/>
  <c r="I123" i="3"/>
  <c r="J123" i="3"/>
  <c r="C123" i="3"/>
  <c r="K123" i="3" s="1"/>
  <c r="L123" i="3" s="1"/>
  <c r="D122" i="3"/>
  <c r="E122" i="3"/>
  <c r="F122" i="3"/>
  <c r="G122" i="3"/>
  <c r="G121" i="3" s="1"/>
  <c r="G120" i="3" s="1"/>
  <c r="G119" i="3" s="1"/>
  <c r="H122" i="3"/>
  <c r="H121" i="3" s="1"/>
  <c r="H120" i="3" s="1"/>
  <c r="H119" i="3" s="1"/>
  <c r="I122" i="3"/>
  <c r="I121" i="3" s="1"/>
  <c r="I120" i="3" s="1"/>
  <c r="I119" i="3" s="1"/>
  <c r="J122" i="3"/>
  <c r="C122" i="3"/>
  <c r="K122" i="3" s="1"/>
  <c r="L122" i="3" s="1"/>
  <c r="D121" i="3"/>
  <c r="D120" i="3" s="1"/>
  <c r="D119" i="3" s="1"/>
  <c r="E121" i="3"/>
  <c r="E120" i="3" s="1"/>
  <c r="E119" i="3" s="1"/>
  <c r="F121" i="3"/>
  <c r="F120" i="3" s="1"/>
  <c r="F119" i="3" s="1"/>
  <c r="J121" i="3"/>
  <c r="J120" i="3" s="1"/>
  <c r="J119" i="3" s="1"/>
  <c r="C121" i="3"/>
  <c r="C120" i="3" s="1"/>
  <c r="C118" i="3"/>
  <c r="D117" i="3"/>
  <c r="E117" i="3"/>
  <c r="F117" i="3"/>
  <c r="G117" i="3"/>
  <c r="H117" i="3"/>
  <c r="I117" i="3"/>
  <c r="J117" i="3"/>
  <c r="C117" i="3"/>
  <c r="C116" i="3" s="1"/>
  <c r="D116" i="3"/>
  <c r="E116" i="3"/>
  <c r="E115" i="3" s="1"/>
  <c r="E114" i="3" s="1"/>
  <c r="E113" i="3" s="1"/>
  <c r="F116" i="3"/>
  <c r="G116" i="3"/>
  <c r="G115" i="3" s="1"/>
  <c r="G114" i="3" s="1"/>
  <c r="G113" i="3" s="1"/>
  <c r="H116" i="3"/>
  <c r="H115" i="3" s="1"/>
  <c r="H114" i="3" s="1"/>
  <c r="H113" i="3" s="1"/>
  <c r="I116" i="3"/>
  <c r="I115" i="3" s="1"/>
  <c r="I114" i="3" s="1"/>
  <c r="I113" i="3" s="1"/>
  <c r="J116" i="3"/>
  <c r="J115" i="3" s="1"/>
  <c r="J114" i="3" s="1"/>
  <c r="J113" i="3" s="1"/>
  <c r="D115" i="3"/>
  <c r="D114" i="3" s="1"/>
  <c r="D113" i="3" s="1"/>
  <c r="F115" i="3"/>
  <c r="F114" i="3" s="1"/>
  <c r="F113" i="3" s="1"/>
  <c r="C112" i="3"/>
  <c r="D111" i="3"/>
  <c r="E111" i="3"/>
  <c r="F111" i="3"/>
  <c r="G111" i="3"/>
  <c r="G110" i="3" s="1"/>
  <c r="G109" i="3" s="1"/>
  <c r="G108" i="3" s="1"/>
  <c r="H111" i="3"/>
  <c r="I111" i="3"/>
  <c r="I110" i="3" s="1"/>
  <c r="I109" i="3" s="1"/>
  <c r="I108" i="3" s="1"/>
  <c r="J111" i="3"/>
  <c r="C111" i="3"/>
  <c r="K111" i="3" s="1"/>
  <c r="L111" i="3" s="1"/>
  <c r="D110" i="3"/>
  <c r="E110" i="3"/>
  <c r="E109" i="3" s="1"/>
  <c r="E108" i="3" s="1"/>
  <c r="F110" i="3"/>
  <c r="H110" i="3"/>
  <c r="H109" i="3" s="1"/>
  <c r="H108" i="3" s="1"/>
  <c r="J110" i="3"/>
  <c r="J109" i="3" s="1"/>
  <c r="J108" i="3" s="1"/>
  <c r="D109" i="3"/>
  <c r="F109" i="3"/>
  <c r="F108" i="3" s="1"/>
  <c r="D108" i="3"/>
  <c r="C107" i="3"/>
  <c r="C106" i="3"/>
  <c r="D105" i="3"/>
  <c r="E105" i="3"/>
  <c r="E104" i="3" s="1"/>
  <c r="E103" i="3" s="1"/>
  <c r="F105" i="3"/>
  <c r="G105" i="3"/>
  <c r="G104" i="3" s="1"/>
  <c r="G103" i="3" s="1"/>
  <c r="H105" i="3"/>
  <c r="I105" i="3"/>
  <c r="I104" i="3" s="1"/>
  <c r="I103" i="3" s="1"/>
  <c r="J105" i="3"/>
  <c r="D104" i="3"/>
  <c r="D103" i="3" s="1"/>
  <c r="F104" i="3"/>
  <c r="F103" i="3" s="1"/>
  <c r="H104" i="3"/>
  <c r="H103" i="3" s="1"/>
  <c r="J104" i="3"/>
  <c r="J103" i="3" s="1"/>
  <c r="C102" i="3"/>
  <c r="C100" i="3" s="1"/>
  <c r="C101" i="3"/>
  <c r="D100" i="3"/>
  <c r="D99" i="3" s="1"/>
  <c r="D98" i="3" s="1"/>
  <c r="E100" i="3"/>
  <c r="F100" i="3"/>
  <c r="F99" i="3" s="1"/>
  <c r="F98" i="3" s="1"/>
  <c r="G100" i="3"/>
  <c r="H100" i="3"/>
  <c r="H99" i="3" s="1"/>
  <c r="H98" i="3" s="1"/>
  <c r="I100" i="3"/>
  <c r="J100" i="3"/>
  <c r="J99" i="3" s="1"/>
  <c r="J98" i="3" s="1"/>
  <c r="E99" i="3"/>
  <c r="E98" i="3" s="1"/>
  <c r="G99" i="3"/>
  <c r="G98" i="3" s="1"/>
  <c r="I99" i="3"/>
  <c r="I98" i="3" s="1"/>
  <c r="C97" i="3"/>
  <c r="D96" i="3"/>
  <c r="D93" i="3" s="1"/>
  <c r="E96" i="3"/>
  <c r="F96" i="3"/>
  <c r="G96" i="3"/>
  <c r="H96" i="3"/>
  <c r="I96" i="3"/>
  <c r="J96" i="3"/>
  <c r="C96" i="3"/>
  <c r="C95" i="3"/>
  <c r="D94" i="3"/>
  <c r="E94" i="3"/>
  <c r="F94" i="3"/>
  <c r="G94" i="3"/>
  <c r="H94" i="3"/>
  <c r="I94" i="3"/>
  <c r="I93" i="3" s="1"/>
  <c r="I85" i="3" s="1"/>
  <c r="J94" i="3"/>
  <c r="C94" i="3"/>
  <c r="K94" i="3" s="1"/>
  <c r="L94" i="3" s="1"/>
  <c r="F93" i="3"/>
  <c r="C92" i="3"/>
  <c r="D90" i="3"/>
  <c r="E90" i="3"/>
  <c r="F90" i="3"/>
  <c r="G90" i="3"/>
  <c r="I90" i="3"/>
  <c r="J90" i="3"/>
  <c r="D89" i="3"/>
  <c r="E89" i="3"/>
  <c r="F89" i="3"/>
  <c r="G89" i="3"/>
  <c r="I89" i="3"/>
  <c r="J89" i="3"/>
  <c r="C88" i="3"/>
  <c r="C87" i="3" s="1"/>
  <c r="C86" i="3" s="1"/>
  <c r="K86" i="3" s="1"/>
  <c r="D87" i="3"/>
  <c r="D86" i="3" s="1"/>
  <c r="E87" i="3"/>
  <c r="E86" i="3" s="1"/>
  <c r="F87" i="3"/>
  <c r="F86" i="3" s="1"/>
  <c r="G87" i="3"/>
  <c r="G86" i="3" s="1"/>
  <c r="H87" i="3"/>
  <c r="H86" i="3" s="1"/>
  <c r="I87" i="3"/>
  <c r="J87" i="3"/>
  <c r="J86" i="3" s="1"/>
  <c r="I86" i="3"/>
  <c r="C81" i="3"/>
  <c r="D80" i="3"/>
  <c r="E80" i="3"/>
  <c r="F80" i="3"/>
  <c r="F77" i="3" s="1"/>
  <c r="G80" i="3"/>
  <c r="H80" i="3"/>
  <c r="I80" i="3"/>
  <c r="J80" i="3"/>
  <c r="C80" i="3"/>
  <c r="K80" i="3" s="1"/>
  <c r="D78" i="3"/>
  <c r="D77" i="3" s="1"/>
  <c r="F78" i="3"/>
  <c r="G78" i="3"/>
  <c r="D75" i="3"/>
  <c r="E75" i="3"/>
  <c r="F75" i="3"/>
  <c r="G75" i="3"/>
  <c r="H75" i="3"/>
  <c r="I75" i="3"/>
  <c r="J75" i="3"/>
  <c r="D71" i="3"/>
  <c r="E71" i="3"/>
  <c r="F71" i="3"/>
  <c r="G71" i="3"/>
  <c r="H71" i="3"/>
  <c r="I71" i="3"/>
  <c r="J71" i="3"/>
  <c r="C76" i="3"/>
  <c r="C75" i="3" s="1"/>
  <c r="K75" i="3" s="1"/>
  <c r="L75" i="3" s="1"/>
  <c r="C73" i="3"/>
  <c r="C74" i="3"/>
  <c r="C72" i="3"/>
  <c r="F70" i="3"/>
  <c r="C65" i="3"/>
  <c r="D64" i="3"/>
  <c r="E64" i="3"/>
  <c r="F64" i="3"/>
  <c r="G64" i="3"/>
  <c r="H64" i="3"/>
  <c r="I64" i="3"/>
  <c r="J64" i="3"/>
  <c r="C64" i="3"/>
  <c r="K64" i="3" s="1"/>
  <c r="L64" i="3" s="1"/>
  <c r="D63" i="3"/>
  <c r="E63" i="3"/>
  <c r="F63" i="3"/>
  <c r="G63" i="3"/>
  <c r="G62" i="3" s="1"/>
  <c r="H63" i="3"/>
  <c r="H62" i="3" s="1"/>
  <c r="I63" i="3"/>
  <c r="I62" i="3" s="1"/>
  <c r="J63" i="3"/>
  <c r="C63" i="3"/>
  <c r="C62" i="3" s="1"/>
  <c r="K62" i="3" s="1"/>
  <c r="L62" i="3" s="1"/>
  <c r="D62" i="3"/>
  <c r="E62" i="3"/>
  <c r="F62" i="3"/>
  <c r="J62" i="3"/>
  <c r="C60" i="3"/>
  <c r="D59" i="3"/>
  <c r="E59" i="3"/>
  <c r="F59" i="3"/>
  <c r="G59" i="3"/>
  <c r="H59" i="3"/>
  <c r="H52" i="3" s="1"/>
  <c r="H51" i="3" s="1"/>
  <c r="I59" i="3"/>
  <c r="J59" i="3"/>
  <c r="C59" i="3"/>
  <c r="K59" i="3" s="1"/>
  <c r="L59" i="3" s="1"/>
  <c r="C55" i="3"/>
  <c r="C56" i="3"/>
  <c r="C57" i="3"/>
  <c r="C58" i="3"/>
  <c r="C54" i="3"/>
  <c r="D53" i="3"/>
  <c r="E53" i="3"/>
  <c r="F53" i="3"/>
  <c r="G53" i="3"/>
  <c r="H53" i="3"/>
  <c r="I53" i="3"/>
  <c r="J53" i="3"/>
  <c r="E52" i="3"/>
  <c r="E51" i="3" s="1"/>
  <c r="E50" i="3" s="1"/>
  <c r="E49" i="3" s="1"/>
  <c r="J52" i="3"/>
  <c r="J51" i="3" s="1"/>
  <c r="J50" i="3" s="1"/>
  <c r="J49" i="3" s="1"/>
  <c r="E47" i="3"/>
  <c r="E46" i="3" s="1"/>
  <c r="E45" i="3" s="1"/>
  <c r="C48" i="3"/>
  <c r="D47" i="3"/>
  <c r="F47" i="3"/>
  <c r="G47" i="3"/>
  <c r="G46" i="3" s="1"/>
  <c r="G45" i="3" s="1"/>
  <c r="H47" i="3"/>
  <c r="H46" i="3" s="1"/>
  <c r="H45" i="3" s="1"/>
  <c r="I47" i="3"/>
  <c r="I46" i="3" s="1"/>
  <c r="I45" i="3" s="1"/>
  <c r="J47" i="3"/>
  <c r="J46" i="3" s="1"/>
  <c r="J45" i="3" s="1"/>
  <c r="F46" i="3"/>
  <c r="F45" i="3" s="1"/>
  <c r="D46" i="3"/>
  <c r="D45" i="3" s="1"/>
  <c r="D28" i="3" s="1"/>
  <c r="C44" i="3"/>
  <c r="C43" i="3"/>
  <c r="D42" i="3"/>
  <c r="E42" i="3"/>
  <c r="E41" i="3" s="1"/>
  <c r="F42" i="3"/>
  <c r="G42" i="3"/>
  <c r="G41" i="3" s="1"/>
  <c r="H42" i="3"/>
  <c r="I42" i="3"/>
  <c r="I41" i="3" s="1"/>
  <c r="J42" i="3"/>
  <c r="D41" i="3"/>
  <c r="F41" i="3"/>
  <c r="H41" i="3"/>
  <c r="J41" i="3"/>
  <c r="C39" i="3"/>
  <c r="D38" i="3"/>
  <c r="E38" i="3"/>
  <c r="F38" i="3"/>
  <c r="G38" i="3"/>
  <c r="H38" i="3"/>
  <c r="I38" i="3"/>
  <c r="J38" i="3"/>
  <c r="C38" i="3"/>
  <c r="K38" i="3" s="1"/>
  <c r="L38" i="3" s="1"/>
  <c r="C37" i="3"/>
  <c r="D36" i="3"/>
  <c r="E36" i="3"/>
  <c r="F36" i="3"/>
  <c r="G36" i="3"/>
  <c r="H36" i="3"/>
  <c r="I36" i="3"/>
  <c r="J36" i="3"/>
  <c r="C36" i="3"/>
  <c r="K36" i="3" s="1"/>
  <c r="L36" i="3" s="1"/>
  <c r="C33" i="3"/>
  <c r="C34" i="3"/>
  <c r="C35" i="3"/>
  <c r="C32" i="3"/>
  <c r="F30" i="3"/>
  <c r="D31" i="3"/>
  <c r="E31" i="3"/>
  <c r="F31" i="3"/>
  <c r="G31" i="3"/>
  <c r="H31" i="3"/>
  <c r="I31" i="3"/>
  <c r="I30" i="3" s="1"/>
  <c r="J31" i="3"/>
  <c r="C26" i="3"/>
  <c r="D25" i="3"/>
  <c r="E25" i="3"/>
  <c r="E20" i="3" s="1"/>
  <c r="E19" i="3" s="1"/>
  <c r="E18" i="3" s="1"/>
  <c r="F25" i="3"/>
  <c r="G25" i="3"/>
  <c r="H25" i="3"/>
  <c r="I25" i="3"/>
  <c r="I20" i="3" s="1"/>
  <c r="I19" i="3" s="1"/>
  <c r="I18" i="3" s="1"/>
  <c r="J25" i="3"/>
  <c r="C25" i="3"/>
  <c r="K25" i="3" s="1"/>
  <c r="L25" i="3" s="1"/>
  <c r="C23" i="3"/>
  <c r="C24" i="3"/>
  <c r="C22" i="3"/>
  <c r="D21" i="3"/>
  <c r="D20" i="3" s="1"/>
  <c r="D19" i="3" s="1"/>
  <c r="D18" i="3" s="1"/>
  <c r="E21" i="3"/>
  <c r="F21" i="3"/>
  <c r="G21" i="3"/>
  <c r="H21" i="3"/>
  <c r="H20" i="3" s="1"/>
  <c r="H19" i="3" s="1"/>
  <c r="H18" i="3" s="1"/>
  <c r="I21" i="3"/>
  <c r="J21" i="3"/>
  <c r="J20" i="3" s="1"/>
  <c r="J19" i="3" s="1"/>
  <c r="J18" i="3" s="1"/>
  <c r="E11" i="3"/>
  <c r="C14" i="3"/>
  <c r="C13" i="3"/>
  <c r="D12" i="3"/>
  <c r="D11" i="3" s="1"/>
  <c r="E12" i="3"/>
  <c r="F12" i="3"/>
  <c r="F11" i="3" s="1"/>
  <c r="G12" i="3"/>
  <c r="G11" i="3" s="1"/>
  <c r="H12" i="3"/>
  <c r="H11" i="3" s="1"/>
  <c r="I12" i="3"/>
  <c r="I11" i="3" s="1"/>
  <c r="J12" i="3"/>
  <c r="J11" i="3" s="1"/>
  <c r="C17" i="3"/>
  <c r="H50" i="3" l="1"/>
  <c r="H49" i="3" s="1"/>
  <c r="F69" i="3"/>
  <c r="F68" i="3" s="1"/>
  <c r="F67" i="3" s="1"/>
  <c r="F66" i="3" s="1"/>
  <c r="D85" i="3"/>
  <c r="H30" i="3"/>
  <c r="D30" i="3"/>
  <c r="C31" i="3"/>
  <c r="K31" i="3" s="1"/>
  <c r="L31" i="3" s="1"/>
  <c r="E30" i="3"/>
  <c r="F52" i="3"/>
  <c r="F51" i="3" s="1"/>
  <c r="F50" i="3" s="1"/>
  <c r="F49" i="3" s="1"/>
  <c r="D52" i="3"/>
  <c r="D51" i="3" s="1"/>
  <c r="D50" i="3" s="1"/>
  <c r="D49" i="3" s="1"/>
  <c r="I52" i="3"/>
  <c r="I51" i="3" s="1"/>
  <c r="I50" i="3" s="1"/>
  <c r="I49" i="3" s="1"/>
  <c r="H70" i="3"/>
  <c r="D70" i="3"/>
  <c r="J93" i="3"/>
  <c r="H93" i="3"/>
  <c r="C93" i="3"/>
  <c r="K93" i="3" s="1"/>
  <c r="L93" i="3" s="1"/>
  <c r="G93" i="3"/>
  <c r="G85" i="3" s="1"/>
  <c r="G84" i="3" s="1"/>
  <c r="G83" i="3" s="1"/>
  <c r="G82" i="3" s="1"/>
  <c r="E93" i="3"/>
  <c r="K100" i="3"/>
  <c r="L100" i="3" s="1"/>
  <c r="C99" i="3"/>
  <c r="C30" i="3"/>
  <c r="K30" i="3" s="1"/>
  <c r="L30" i="3" s="1"/>
  <c r="D69" i="3"/>
  <c r="D68" i="3" s="1"/>
  <c r="D67" i="3" s="1"/>
  <c r="D66" i="3" s="1"/>
  <c r="J30" i="3"/>
  <c r="C115" i="3"/>
  <c r="K116" i="3"/>
  <c r="L116" i="3" s="1"/>
  <c r="C119" i="3"/>
  <c r="K119" i="3" s="1"/>
  <c r="L119" i="3" s="1"/>
  <c r="K120" i="3"/>
  <c r="L120" i="3" s="1"/>
  <c r="K117" i="3"/>
  <c r="L117" i="3" s="1"/>
  <c r="K96" i="3"/>
  <c r="L96" i="3" s="1"/>
  <c r="K63" i="3"/>
  <c r="L63" i="3" s="1"/>
  <c r="K121" i="3"/>
  <c r="L121" i="3" s="1"/>
  <c r="C21" i="3"/>
  <c r="K21" i="3" s="1"/>
  <c r="L21" i="3" s="1"/>
  <c r="F20" i="3"/>
  <c r="F19" i="3" s="1"/>
  <c r="F18" i="3" s="1"/>
  <c r="C42" i="3"/>
  <c r="C53" i="3"/>
  <c r="E85" i="3"/>
  <c r="E84" i="3" s="1"/>
  <c r="E83" i="3" s="1"/>
  <c r="E82" i="3" s="1"/>
  <c r="C105" i="3"/>
  <c r="C110" i="3"/>
  <c r="C130" i="3"/>
  <c r="C136" i="3"/>
  <c r="K87" i="3"/>
  <c r="L87" i="3" s="1"/>
  <c r="I84" i="3"/>
  <c r="I83" i="3" s="1"/>
  <c r="I82" i="3" s="1"/>
  <c r="D84" i="3"/>
  <c r="D83" i="3" s="1"/>
  <c r="D82" i="3" s="1"/>
  <c r="F85" i="3"/>
  <c r="F84" i="3" s="1"/>
  <c r="F83" i="3" s="1"/>
  <c r="F82" i="3" s="1"/>
  <c r="J85" i="3"/>
  <c r="J84" i="3" s="1"/>
  <c r="J83" i="3" s="1"/>
  <c r="J82" i="3" s="1"/>
  <c r="G77" i="3"/>
  <c r="G70" i="3"/>
  <c r="I70" i="3"/>
  <c r="E70" i="3"/>
  <c r="C71" i="3"/>
  <c r="G52" i="3"/>
  <c r="G51" i="3" s="1"/>
  <c r="G50" i="3" s="1"/>
  <c r="G49" i="3" s="1"/>
  <c r="G30" i="3"/>
  <c r="G20" i="3"/>
  <c r="G19" i="3" s="1"/>
  <c r="G18" i="3" s="1"/>
  <c r="C12" i="3"/>
  <c r="D16" i="3"/>
  <c r="E16" i="3"/>
  <c r="E15" i="3" s="1"/>
  <c r="E10" i="3" s="1"/>
  <c r="E9" i="3" s="1"/>
  <c r="E8" i="3" s="1"/>
  <c r="F16" i="3"/>
  <c r="F15" i="3" s="1"/>
  <c r="F10" i="3" s="1"/>
  <c r="F9" i="3" s="1"/>
  <c r="G16" i="3"/>
  <c r="G15" i="3" s="1"/>
  <c r="G10" i="3" s="1"/>
  <c r="G9" i="3" s="1"/>
  <c r="H16" i="3"/>
  <c r="H15" i="3" s="1"/>
  <c r="H10" i="3" s="1"/>
  <c r="H9" i="3" s="1"/>
  <c r="H8" i="3" s="1"/>
  <c r="I16" i="3"/>
  <c r="I15" i="3" s="1"/>
  <c r="I10" i="3" s="1"/>
  <c r="I9" i="3" s="1"/>
  <c r="I8" i="3" s="1"/>
  <c r="J16" i="3"/>
  <c r="J15" i="3" s="1"/>
  <c r="J10" i="3" s="1"/>
  <c r="J9" i="3" s="1"/>
  <c r="J8" i="3" s="1"/>
  <c r="C20" i="3" l="1"/>
  <c r="F8" i="3"/>
  <c r="K12" i="3"/>
  <c r="L12" i="3" s="1"/>
  <c r="C11" i="3"/>
  <c r="C19" i="3"/>
  <c r="K20" i="3"/>
  <c r="L20" i="3" s="1"/>
  <c r="C70" i="3"/>
  <c r="K71" i="3"/>
  <c r="L71" i="3" s="1"/>
  <c r="C135" i="3"/>
  <c r="K135" i="3" s="1"/>
  <c r="L135" i="3" s="1"/>
  <c r="K136" i="3"/>
  <c r="L136" i="3" s="1"/>
  <c r="K110" i="3"/>
  <c r="L110" i="3" s="1"/>
  <c r="C109" i="3"/>
  <c r="C52" i="3"/>
  <c r="K53" i="3"/>
  <c r="L53" i="3" s="1"/>
  <c r="K99" i="3"/>
  <c r="L99" i="3" s="1"/>
  <c r="C98" i="3"/>
  <c r="K98" i="3" s="1"/>
  <c r="L98" i="3" s="1"/>
  <c r="D15" i="3"/>
  <c r="D10" i="3" s="1"/>
  <c r="D9" i="3" s="1"/>
  <c r="D8" i="3" s="1"/>
  <c r="D7" i="3" s="1"/>
  <c r="D6" i="3" s="1"/>
  <c r="D5" i="3" s="1"/>
  <c r="C16" i="3"/>
  <c r="G8" i="3"/>
  <c r="C129" i="3"/>
  <c r="K130" i="3"/>
  <c r="L130" i="3" s="1"/>
  <c r="C104" i="3"/>
  <c r="K105" i="3"/>
  <c r="L105" i="3" s="1"/>
  <c r="C41" i="3"/>
  <c r="K42" i="3"/>
  <c r="L42" i="3" s="1"/>
  <c r="C114" i="3"/>
  <c r="K115" i="3"/>
  <c r="L115" i="3" s="1"/>
  <c r="G69" i="3"/>
  <c r="G68" i="3" s="1"/>
  <c r="G67" i="3" s="1"/>
  <c r="G66" i="3" s="1"/>
  <c r="E79" i="3"/>
  <c r="E78" i="3" s="1"/>
  <c r="E77" i="3" s="1"/>
  <c r="E69" i="3" s="1"/>
  <c r="E68" i="3" s="1"/>
  <c r="E67" i="3" s="1"/>
  <c r="E66" i="3" s="1"/>
  <c r="H79" i="3"/>
  <c r="H78" i="3" s="1"/>
  <c r="H77" i="3" s="1"/>
  <c r="H69" i="3" s="1"/>
  <c r="H68" i="3" s="1"/>
  <c r="H67" i="3" s="1"/>
  <c r="H66" i="3" s="1"/>
  <c r="I79" i="3"/>
  <c r="I78" i="3" s="1"/>
  <c r="I77" i="3" s="1"/>
  <c r="I69" i="3" s="1"/>
  <c r="I68" i="3" s="1"/>
  <c r="I67" i="3" s="1"/>
  <c r="I66" i="3" s="1"/>
  <c r="J79" i="3"/>
  <c r="E29" i="3"/>
  <c r="E28" i="3" s="1"/>
  <c r="E7" i="3" s="1"/>
  <c r="E6" i="3" s="1"/>
  <c r="E5" i="3" s="1"/>
  <c r="F29" i="3"/>
  <c r="F28" i="3" s="1"/>
  <c r="F7" i="3" s="1"/>
  <c r="F6" i="3" s="1"/>
  <c r="F5" i="3" s="1"/>
  <c r="G29" i="3"/>
  <c r="G28" i="3" s="1"/>
  <c r="G7" i="3" s="1"/>
  <c r="H29" i="3"/>
  <c r="H28" i="3" s="1"/>
  <c r="H7" i="3" s="1"/>
  <c r="I29" i="3"/>
  <c r="I28" i="3" s="1"/>
  <c r="I7" i="3" s="1"/>
  <c r="I6" i="3" s="1"/>
  <c r="I5" i="3" s="1"/>
  <c r="J29" i="3"/>
  <c r="J28" i="3" s="1"/>
  <c r="J7" i="3" s="1"/>
  <c r="C113" i="3" l="1"/>
  <c r="K113" i="3" s="1"/>
  <c r="L113" i="3" s="1"/>
  <c r="K114" i="3"/>
  <c r="L114" i="3" s="1"/>
  <c r="K41" i="3"/>
  <c r="L41" i="3" s="1"/>
  <c r="C29" i="3"/>
  <c r="K29" i="3" s="1"/>
  <c r="L29" i="3" s="1"/>
  <c r="C103" i="3"/>
  <c r="K103" i="3" s="1"/>
  <c r="L103" i="3" s="1"/>
  <c r="K104" i="3"/>
  <c r="L104" i="3" s="1"/>
  <c r="C128" i="3"/>
  <c r="K129" i="3"/>
  <c r="L129" i="3" s="1"/>
  <c r="C15" i="3"/>
  <c r="K15" i="3" s="1"/>
  <c r="L15" i="3" s="1"/>
  <c r="K16" i="3"/>
  <c r="L16" i="3" s="1"/>
  <c r="C108" i="3"/>
  <c r="K108" i="3" s="1"/>
  <c r="L108" i="3" s="1"/>
  <c r="K109" i="3"/>
  <c r="L109" i="3" s="1"/>
  <c r="K11" i="3"/>
  <c r="L11" i="3" s="1"/>
  <c r="C10" i="3"/>
  <c r="G6" i="3"/>
  <c r="G5" i="3" s="1"/>
  <c r="C51" i="3"/>
  <c r="K52" i="3"/>
  <c r="L52" i="3" s="1"/>
  <c r="C18" i="3"/>
  <c r="K19" i="3"/>
  <c r="L19" i="3" s="1"/>
  <c r="C79" i="3"/>
  <c r="C78" i="3" s="1"/>
  <c r="J78" i="3"/>
  <c r="J77" i="3" s="1"/>
  <c r="J69" i="3" s="1"/>
  <c r="J68" i="3" s="1"/>
  <c r="J67" i="3" s="1"/>
  <c r="J66" i="3" s="1"/>
  <c r="J6" i="3" s="1"/>
  <c r="J5" i="3" s="1"/>
  <c r="C77" i="3" l="1"/>
  <c r="K78" i="3"/>
  <c r="L78" i="3" s="1"/>
  <c r="K18" i="3"/>
  <c r="L18" i="3" s="1"/>
  <c r="K51" i="3"/>
  <c r="L51" i="3" s="1"/>
  <c r="C50" i="3"/>
  <c r="K10" i="3"/>
  <c r="L10" i="3" s="1"/>
  <c r="C9" i="3"/>
  <c r="K9" i="3" s="1"/>
  <c r="L9" i="3" s="1"/>
  <c r="K128" i="3"/>
  <c r="L128" i="3" s="1"/>
  <c r="C127" i="3"/>
  <c r="H91" i="3"/>
  <c r="C126" i="3" l="1"/>
  <c r="K127" i="3"/>
  <c r="L127" i="3" s="1"/>
  <c r="C49" i="3"/>
  <c r="K49" i="3" s="1"/>
  <c r="L49" i="3" s="1"/>
  <c r="K50" i="3"/>
  <c r="L50" i="3" s="1"/>
  <c r="C8" i="3"/>
  <c r="K8" i="3" s="1"/>
  <c r="L8" i="3" s="1"/>
  <c r="C69" i="3"/>
  <c r="K77" i="3"/>
  <c r="L77" i="3" s="1"/>
  <c r="C91" i="3"/>
  <c r="C90" i="3" s="1"/>
  <c r="H90" i="3"/>
  <c r="H89" i="3" s="1"/>
  <c r="H85" i="3" s="1"/>
  <c r="H84" i="3" s="1"/>
  <c r="H83" i="3" s="1"/>
  <c r="H82" i="3" s="1"/>
  <c r="H6" i="3" s="1"/>
  <c r="H5" i="3" s="1"/>
  <c r="C89" i="3" l="1"/>
  <c r="K90" i="3"/>
  <c r="L90" i="3" s="1"/>
  <c r="C68" i="3"/>
  <c r="K69" i="3"/>
  <c r="L69" i="3" s="1"/>
  <c r="C125" i="3"/>
  <c r="K125" i="3" s="1"/>
  <c r="L125" i="3" s="1"/>
  <c r="K126" i="3"/>
  <c r="L126" i="3" s="1"/>
  <c r="H42" i="2"/>
  <c r="G42" i="2"/>
  <c r="F42" i="2"/>
  <c r="D42" i="2"/>
  <c r="C42" i="2"/>
  <c r="B42" i="2"/>
  <c r="H28" i="2"/>
  <c r="G28" i="2"/>
  <c r="B28" i="2"/>
  <c r="H14" i="2"/>
  <c r="G14" i="2"/>
  <c r="F14" i="2"/>
  <c r="D14" i="2"/>
  <c r="B14" i="2"/>
  <c r="C67" i="3" l="1"/>
  <c r="K68" i="3"/>
  <c r="L68" i="3" s="1"/>
  <c r="K89" i="3"/>
  <c r="L89" i="3" s="1"/>
  <c r="C85" i="3"/>
  <c r="H22" i="4"/>
  <c r="G22" i="4"/>
  <c r="F22" i="4"/>
  <c r="B43" i="2"/>
  <c r="K85" i="3" l="1"/>
  <c r="L85" i="3" s="1"/>
  <c r="C84" i="3"/>
  <c r="C66" i="3"/>
  <c r="K66" i="3" s="1"/>
  <c r="L66" i="3" s="1"/>
  <c r="K67" i="3"/>
  <c r="L67" i="3" s="1"/>
  <c r="H13" i="4"/>
  <c r="G13" i="4"/>
  <c r="F13" i="4"/>
  <c r="B15" i="2"/>
  <c r="C47" i="3"/>
  <c r="K47" i="3" s="1"/>
  <c r="L47" i="3" s="1"/>
  <c r="K84" i="3" l="1"/>
  <c r="L84" i="3" s="1"/>
  <c r="C83" i="3"/>
  <c r="C46" i="3"/>
  <c r="K83" i="3" l="1"/>
  <c r="L83" i="3" s="1"/>
  <c r="C82" i="3"/>
  <c r="K82" i="3" s="1"/>
  <c r="L82" i="3" s="1"/>
  <c r="C45" i="3"/>
  <c r="K46" i="3"/>
  <c r="L46" i="3" s="1"/>
  <c r="C28" i="3" l="1"/>
  <c r="K45" i="3"/>
  <c r="L45" i="3" s="1"/>
  <c r="C7" i="3" l="1"/>
  <c r="K28" i="3"/>
  <c r="L28" i="3" s="1"/>
  <c r="C6" i="3" l="1"/>
  <c r="K7" i="3"/>
  <c r="L7" i="3" s="1"/>
  <c r="C5" i="3" l="1"/>
  <c r="K6" i="3"/>
  <c r="K5" i="3" l="1"/>
  <c r="L6" i="3"/>
  <c r="L5" i="3" s="1"/>
</calcChain>
</file>

<file path=xl/sharedStrings.xml><?xml version="1.0" encoding="utf-8"?>
<sst xmlns="http://schemas.openxmlformats.org/spreadsheetml/2006/main" count="264" uniqueCount="152">
  <si>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</si>
  <si>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</si>
  <si>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</si>
  <si>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</si>
  <si>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</si>
  <si>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</si>
  <si>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</si>
  <si>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</si>
  <si>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</si>
  <si>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</si>
  <si>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</si>
  <si>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</si>
  <si>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</si>
  <si>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</si>
  <si>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</si>
  <si>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</si>
  <si>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</si>
  <si>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</si>
  <si>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</si>
  <si>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</si>
  <si>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</si>
  <si>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</si>
  <si>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</si>
  <si>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</si>
  <si>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</si>
  <si>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</si>
  <si>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</si>
  <si>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</si>
  <si>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</si>
  <si>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</si>
  <si>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</si>
  <si>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</si>
  <si>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</si>
  <si>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</si>
  <si>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</si>
  <si>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</si>
  <si>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</si>
  <si>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</si>
  <si>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</si>
  <si>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</si>
  <si>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</si>
  <si>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</si>
  <si>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</si>
  <si>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
za 2021.</t>
  </si>
  <si>
    <t>Ukupno prihodi i primici za 2021.</t>
  </si>
  <si>
    <t>PROJEKCIJA PLANA ZA 2021.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</si>
  <si>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</si>
  <si>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</si>
  <si>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</si>
  <si>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</si>
  <si>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</si>
  <si>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</si>
  <si>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</si>
  <si>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</si>
  <si>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</si>
  <si>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</si>
  <si>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</si>
  <si>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</si>
  <si>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</si>
  <si>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</si>
  <si>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</si>
  <si>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UČENIČKE EKSKURZIJE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</si>
  <si>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</si>
  <si>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</si>
  <si>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</si>
  <si>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</si>
  <si>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</si>
  <si>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</si>
  <si>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</si>
  <si>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</si>
  <si>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</si>
  <si>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</si>
  <si>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</si>
  <si>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</si>
  <si>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</si>
  <si>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</si>
  <si>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</si>
  <si>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</si>
  <si>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</si>
  <si>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</si>
  <si>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</si>
  <si>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</si>
  <si>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</si>
  <si>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ERASMUS</t>
  </si>
  <si>
    <t>Naknada troškova zaposlenima</t>
  </si>
  <si>
    <t>STRUČNO OSPOSOBLJAVANJE</t>
  </si>
  <si>
    <t>REDOVNA DJELATNOST OSNOVNIH ŠKOLA</t>
  </si>
  <si>
    <t>TEKUĆE DONACIJE</t>
  </si>
  <si>
    <t>Program 1060</t>
  </si>
  <si>
    <t>PRIJEDLOG PLANA ZA 2020.</t>
  </si>
  <si>
    <t>PROJEKCIJA PLANA ZA 2022.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</si>
  <si>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</si>
  <si>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</si>
  <si>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</si>
  <si>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</si>
  <si>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</si>
  <si>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</si>
  <si>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</si>
  <si>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</si>
  <si>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</si>
  <si>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</si>
  <si>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</si>
  <si>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</si>
  <si>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</si>
  <si>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</si>
  <si>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</si>
  <si>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</si>
  <si>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</si>
  <si>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</si>
  <si>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</si>
  <si>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</si>
  <si>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</si>
  <si>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</si>
  <si>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</si>
  <si>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</si>
  <si>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</si>
  <si>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</si>
  <si>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</si>
  <si>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</si>
  <si>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</si>
  <si>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</si>
  <si>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</si>
  <si>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</si>
  <si>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</si>
  <si>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</si>
  <si>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</si>
  <si>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</si>
  <si>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</si>
  <si>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</si>
  <si>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</si>
  <si>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</si>
  <si>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</si>
  <si>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</si>
  <si>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</si>
  <si>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</si>
  <si>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Aktivnost A106103</t>
  </si>
  <si>
    <t>Naknade trošlova zaposlenima</t>
  </si>
  <si>
    <t>Tenja, 20.10.2019.</t>
  </si>
  <si>
    <t>PRIJEDLOG REBALANSA FINANCIJSKOG PLANA OSNOVNE ŠKOLE TENJA ZA 2020. I                                                                                                                                                PROJEKCIJA PLANA ZA  2021. I 2022. GODINU</t>
  </si>
  <si>
    <t>Prijedlog plana 
za 2020</t>
  </si>
  <si>
    <t>Projekcija plana 
za 2022.</t>
  </si>
  <si>
    <t>Projekcija plana
za 2021.</t>
  </si>
  <si>
    <t>Prijedlog plana 
za 2020.</t>
  </si>
  <si>
    <t>Projekcija plana 
za 2022</t>
  </si>
  <si>
    <t>Rashodi za materijal i energiju-kurikularna reforma</t>
  </si>
  <si>
    <t>Rashodi za usluge-kurikularna reforma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</si>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</sst>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58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20" fillId="24" borderId="10" xfId="0" applyNumberFormat="1" applyFont="1" applyFill="1" applyBorder="1" applyAlignment="1" applyProtection="1">
      <alignment wrapText="1"/>
    </xf>
    <xf numFmtId="0" fontId="38" fillId="24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5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4" borderId="26" xfId="0" applyNumberFormat="1" applyFont="1" applyFill="1" applyBorder="1" applyAlignment="1" applyProtection="1">
      <alignment horizontal="center"/>
    </xf>
    <xf numFmtId="0" fontId="38" fillId="24" borderId="26" xfId="0" applyNumberFormat="1" applyFont="1" applyFill="1" applyBorder="1" applyAlignment="1" applyProtection="1">
      <alignment horizontal="center"/>
    </xf>
    <xf numFmtId="0" fontId="40" fillId="24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5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4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5" borderId="26" xfId="0" applyNumberFormat="1" applyFont="1" applyFill="1" applyBorder="1" applyAlignment="1" applyProtection="1">
      <alignment horizontal="center"/>
    </xf>
    <xf numFmtId="0" fontId="18" fillId="25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7" borderId="10" xfId="38" applyNumberFormat="1" applyFont="1" applyFill="1" applyBorder="1" applyAlignment="1" applyProtection="1"/>
    <xf numFmtId="164" fontId="18" fillId="27" borderId="27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7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8" fillId="27" borderId="26" xfId="0" applyNumberFormat="1" applyFont="1" applyFill="1" applyBorder="1" applyAlignment="1" applyProtection="1">
      <alignment horizontal="center"/>
    </xf>
    <xf numFmtId="0" fontId="18" fillId="24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7" borderId="26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18" fillId="27" borderId="10" xfId="0" applyNumberFormat="1" applyFont="1" applyFill="1" applyBorder="1" applyAlignment="1" applyProtection="1">
      <alignment wrapText="1"/>
    </xf>
    <xf numFmtId="0" fontId="18" fillId="27" borderId="26" xfId="0" applyNumberFormat="1" applyFont="1" applyFill="1" applyBorder="1" applyAlignment="1" applyProtection="1">
      <alignment horizontal="center"/>
    </xf>
    <xf numFmtId="0" fontId="43" fillId="27" borderId="26" xfId="0" applyNumberFormat="1" applyFont="1" applyFill="1" applyBorder="1" applyAlignment="1" applyProtection="1">
      <alignment horizontal="center"/>
    </xf>
    <xf numFmtId="0" fontId="43" fillId="27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7" borderId="10" xfId="38" applyNumberFormat="1" applyFont="1" applyFill="1" applyBorder="1" applyAlignment="1" applyProtection="1"/>
    <xf numFmtId="0" fontId="40" fillId="27" borderId="26" xfId="0" applyNumberFormat="1" applyFont="1" applyFill="1" applyBorder="1" applyAlignment="1" applyProtection="1">
      <alignment horizontal="center"/>
    </xf>
    <xf numFmtId="0" fontId="37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0" fontId="43" fillId="27" borderId="26" xfId="0" applyNumberFormat="1" applyFont="1" applyFill="1" applyBorder="1" applyAlignment="1" applyProtection="1">
      <alignment horizontal="left"/>
    </xf>
    <xf numFmtId="0" fontId="43" fillId="27" borderId="10" xfId="0" applyNumberFormat="1" applyFont="1" applyFill="1" applyBorder="1" applyAlignment="1" applyProtection="1"/>
    <xf numFmtId="14" fontId="40" fillId="27" borderId="26" xfId="0" applyNumberFormat="1" applyFont="1" applyFill="1" applyBorder="1" applyAlignment="1" applyProtection="1">
      <alignment horizontal="center"/>
    </xf>
    <xf numFmtId="0" fontId="38" fillId="28" borderId="26" xfId="0" applyNumberFormat="1" applyFont="1" applyFill="1" applyBorder="1" applyAlignment="1" applyProtection="1">
      <alignment horizontal="center"/>
    </xf>
    <xf numFmtId="0" fontId="3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center"/>
    </xf>
    <xf numFmtId="0" fontId="40" fillId="28" borderId="10" xfId="0" applyNumberFormat="1" applyFont="1" applyFill="1" applyBorder="1" applyAlignment="1" applyProtection="1">
      <alignment wrapText="1"/>
    </xf>
    <xf numFmtId="0" fontId="20" fillId="28" borderId="26" xfId="0" applyNumberFormat="1" applyFont="1" applyFill="1" applyBorder="1" applyAlignment="1" applyProtection="1">
      <alignment horizontal="center"/>
    </xf>
    <xf numFmtId="0" fontId="20" fillId="28" borderId="10" xfId="0" applyNumberFormat="1" applyFont="1" applyFill="1" applyBorder="1" applyAlignment="1" applyProtection="1">
      <alignment wrapText="1"/>
    </xf>
    <xf numFmtId="0" fontId="37" fillId="28" borderId="26" xfId="0" applyNumberFormat="1" applyFont="1" applyFill="1" applyBorder="1" applyAlignment="1" applyProtection="1">
      <alignment horizontal="center"/>
    </xf>
    <xf numFmtId="0" fontId="37" fillId="28" borderId="10" xfId="0" applyNumberFormat="1" applyFont="1" applyFill="1" applyBorder="1" applyAlignment="1" applyProtection="1">
      <alignment wrapText="1"/>
    </xf>
    <xf numFmtId="0" fontId="20" fillId="28" borderId="0" xfId="0" applyNumberFormat="1" applyFont="1" applyFill="1" applyBorder="1" applyAlignment="1" applyProtection="1"/>
    <xf numFmtId="0" fontId="1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left"/>
    </xf>
    <xf numFmtId="164" fontId="18" fillId="28" borderId="10" xfId="38" applyNumberFormat="1" applyFont="1" applyFill="1" applyBorder="1" applyAlignment="1" applyProtection="1"/>
    <xf numFmtId="164" fontId="20" fillId="28" borderId="10" xfId="38" applyNumberFormat="1" applyFont="1" applyFill="1" applyBorder="1" applyAlignment="1" applyProtection="1"/>
    <xf numFmtId="164" fontId="39" fillId="28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43" fillId="27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9" borderId="10" xfId="38" applyNumberFormat="1" applyFont="1" applyFill="1" applyBorder="1" applyAlignment="1" applyProtection="1"/>
    <xf numFmtId="0" fontId="38" fillId="27" borderId="10" xfId="0" applyNumberFormat="1" applyFont="1" applyFill="1" applyBorder="1" applyAlignment="1" applyProtection="1">
      <alignment wrapText="1"/>
    </xf>
    <xf numFmtId="0" fontId="20" fillId="30" borderId="26" xfId="0" applyNumberFormat="1" applyFont="1" applyFill="1" applyBorder="1" applyAlignment="1" applyProtection="1">
      <alignment horizontal="center"/>
    </xf>
    <xf numFmtId="0" fontId="37" fillId="30" borderId="10" xfId="0" applyNumberFormat="1" applyFont="1" applyFill="1" applyBorder="1" applyAlignment="1" applyProtection="1">
      <alignment wrapText="1"/>
    </xf>
    <xf numFmtId="164" fontId="18" fillId="30" borderId="10" xfId="38" applyNumberFormat="1" applyFont="1" applyFill="1" applyBorder="1" applyAlignment="1" applyProtection="1"/>
    <xf numFmtId="164" fontId="20" fillId="30" borderId="10" xfId="38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164" fontId="39" fillId="24" borderId="10" xfId="38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tabSelected="1" view="pageBreakPreview" topLeftCell="A4" zoomScaleSheetLayoutView="100" workbookViewId="0">
      <selection activeCell="A18" sqref="A18:H18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45"/>
      <c r="B2" s="245"/>
      <c r="C2" s="245"/>
      <c r="D2" s="245"/>
      <c r="E2" s="245"/>
      <c r="F2" s="245"/>
      <c r="G2" s="245"/>
      <c r="H2" s="245"/>
    </row>
    <row r="3" spans="1:10" ht="48" customHeight="1" x14ac:dyDescent="0.2">
      <c r="A3" s="244" t="s">
        <v>138</v>
      </c>
      <c r="B3" s="244"/>
      <c r="C3" s="244"/>
      <c r="D3" s="244"/>
      <c r="E3" s="244"/>
      <c r="F3" s="244"/>
      <c r="G3" s="244"/>
      <c r="H3" s="244"/>
    </row>
    <row r="4" spans="1:10" s="51" customFormat="1" ht="26.25" customHeight="1" x14ac:dyDescent="0.2">
      <c r="A4" s="244" t="s">
        <v>32</v>
      </c>
      <c r="B4" s="244"/>
      <c r="C4" s="244"/>
      <c r="D4" s="244"/>
      <c r="E4" s="244"/>
      <c r="F4" s="244"/>
      <c r="G4" s="246"/>
      <c r="H4" s="246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139</v>
      </c>
      <c r="G6" s="58" t="s">
        <v>43</v>
      </c>
      <c r="H6" s="59" t="s">
        <v>140</v>
      </c>
      <c r="I6" s="60"/>
    </row>
    <row r="7" spans="1:10" ht="27.75" customHeight="1" x14ac:dyDescent="0.25">
      <c r="A7" s="247" t="s">
        <v>33</v>
      </c>
      <c r="B7" s="238"/>
      <c r="C7" s="238"/>
      <c r="D7" s="238"/>
      <c r="E7" s="248"/>
      <c r="F7" s="74">
        <v>10727571</v>
      </c>
      <c r="G7" s="74">
        <v>10942122</v>
      </c>
      <c r="H7" s="74">
        <v>11160965</v>
      </c>
      <c r="I7" s="72"/>
    </row>
    <row r="8" spans="1:10" ht="22.5" customHeight="1" x14ac:dyDescent="0.25">
      <c r="A8" s="235" t="s">
        <v>0</v>
      </c>
      <c r="B8" s="236"/>
      <c r="C8" s="236"/>
      <c r="D8" s="236"/>
      <c r="E8" s="241"/>
      <c r="F8" s="77">
        <v>10727571</v>
      </c>
      <c r="G8" s="77">
        <v>10942122</v>
      </c>
      <c r="H8" s="77">
        <v>11160965</v>
      </c>
    </row>
    <row r="9" spans="1:10" ht="22.5" customHeight="1" x14ac:dyDescent="0.25">
      <c r="A9" s="240" t="s">
        <v>35</v>
      </c>
      <c r="B9" s="241"/>
      <c r="C9" s="241"/>
      <c r="D9" s="241"/>
      <c r="E9" s="241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10727571</v>
      </c>
      <c r="G10" s="74">
        <v>10942122</v>
      </c>
      <c r="H10" s="74">
        <v>11160965</v>
      </c>
    </row>
    <row r="11" spans="1:10" ht="22.5" customHeight="1" x14ac:dyDescent="0.25">
      <c r="A11" s="239" t="s">
        <v>1</v>
      </c>
      <c r="B11" s="236"/>
      <c r="C11" s="236"/>
      <c r="D11" s="236"/>
      <c r="E11" s="242"/>
      <c r="F11" s="77">
        <v>10727571</v>
      </c>
      <c r="G11" s="77">
        <v>10942122</v>
      </c>
      <c r="H11" s="62">
        <v>11160965</v>
      </c>
      <c r="I11" s="41"/>
      <c r="J11" s="41"/>
    </row>
    <row r="12" spans="1:10" ht="22.5" customHeight="1" x14ac:dyDescent="0.25">
      <c r="A12" s="243" t="s">
        <v>39</v>
      </c>
      <c r="B12" s="241"/>
      <c r="C12" s="241"/>
      <c r="D12" s="241"/>
      <c r="E12" s="241"/>
      <c r="F12" s="61"/>
      <c r="G12" s="61"/>
      <c r="H12" s="62"/>
      <c r="I12" s="41"/>
      <c r="J12" s="41"/>
    </row>
    <row r="13" spans="1:10" ht="22.5" customHeight="1" x14ac:dyDescent="0.25">
      <c r="A13" s="237" t="s">
        <v>2</v>
      </c>
      <c r="B13" s="238"/>
      <c r="C13" s="238"/>
      <c r="D13" s="238"/>
      <c r="E13" s="238"/>
      <c r="F13" s="75">
        <f>+F7-F10</f>
        <v>0</v>
      </c>
      <c r="G13" s="75">
        <f>+G7-G10</f>
        <v>0</v>
      </c>
      <c r="H13" s="75">
        <f>+H7-H10</f>
        <v>0</v>
      </c>
      <c r="J13" s="41"/>
    </row>
    <row r="14" spans="1:10" ht="25.5" customHeight="1" x14ac:dyDescent="0.2">
      <c r="A14" s="244"/>
      <c r="B14" s="233"/>
      <c r="C14" s="233"/>
      <c r="D14" s="233"/>
      <c r="E14" s="233"/>
      <c r="F14" s="234"/>
      <c r="G14" s="234"/>
      <c r="H14" s="234"/>
    </row>
    <row r="15" spans="1:10" ht="27.75" customHeight="1" x14ac:dyDescent="0.25">
      <c r="A15" s="54"/>
      <c r="B15" s="55"/>
      <c r="C15" s="55"/>
      <c r="D15" s="56"/>
      <c r="E15" s="57"/>
      <c r="F15" s="58" t="s">
        <v>139</v>
      </c>
      <c r="G15" s="58" t="s">
        <v>141</v>
      </c>
      <c r="H15" s="59" t="s">
        <v>140</v>
      </c>
      <c r="J15" s="41"/>
    </row>
    <row r="16" spans="1:10" ht="30.75" customHeight="1" x14ac:dyDescent="0.25">
      <c r="A16" s="224" t="s">
        <v>40</v>
      </c>
      <c r="B16" s="225"/>
      <c r="C16" s="225"/>
      <c r="D16" s="225"/>
      <c r="E16" s="226"/>
      <c r="F16" s="78"/>
      <c r="G16" s="78"/>
      <c r="H16" s="79"/>
      <c r="J16" s="41"/>
    </row>
    <row r="17" spans="1:11" ht="34.5" customHeight="1" x14ac:dyDescent="0.25">
      <c r="A17" s="227" t="s">
        <v>41</v>
      </c>
      <c r="B17" s="228"/>
      <c r="C17" s="228"/>
      <c r="D17" s="228"/>
      <c r="E17" s="229"/>
      <c r="F17" s="80">
        <v>50877</v>
      </c>
      <c r="G17" s="80">
        <v>50877</v>
      </c>
      <c r="H17" s="75">
        <v>50877</v>
      </c>
      <c r="J17" s="41"/>
    </row>
    <row r="18" spans="1:11" s="46" customFormat="1" ht="25.5" customHeight="1" x14ac:dyDescent="0.25">
      <c r="A18" s="232"/>
      <c r="B18" s="233"/>
      <c r="C18" s="233"/>
      <c r="D18" s="233"/>
      <c r="E18" s="233"/>
      <c r="F18" s="234"/>
      <c r="G18" s="234"/>
      <c r="H18" s="234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142</v>
      </c>
      <c r="G19" s="58" t="s">
        <v>141</v>
      </c>
      <c r="H19" s="59" t="s">
        <v>143</v>
      </c>
      <c r="J19" s="81"/>
      <c r="K19" s="81"/>
    </row>
    <row r="20" spans="1:11" s="46" customFormat="1" ht="22.5" customHeight="1" x14ac:dyDescent="0.25">
      <c r="A20" s="235" t="s">
        <v>3</v>
      </c>
      <c r="B20" s="236"/>
      <c r="C20" s="236"/>
      <c r="D20" s="236"/>
      <c r="E20" s="236"/>
      <c r="F20" s="61"/>
      <c r="G20" s="61"/>
      <c r="H20" s="61"/>
      <c r="J20" s="81"/>
    </row>
    <row r="21" spans="1:11" s="46" customFormat="1" ht="33.75" customHeight="1" x14ac:dyDescent="0.25">
      <c r="A21" s="235" t="s">
        <v>4</v>
      </c>
      <c r="B21" s="236"/>
      <c r="C21" s="236"/>
      <c r="D21" s="236"/>
      <c r="E21" s="236"/>
      <c r="F21" s="61"/>
      <c r="G21" s="61"/>
      <c r="H21" s="61"/>
    </row>
    <row r="22" spans="1:11" s="46" customFormat="1" ht="22.5" customHeight="1" x14ac:dyDescent="0.25">
      <c r="A22" s="237" t="s">
        <v>5</v>
      </c>
      <c r="B22" s="238"/>
      <c r="C22" s="238"/>
      <c r="D22" s="238"/>
      <c r="E22" s="238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32"/>
      <c r="B23" s="233"/>
      <c r="C23" s="233"/>
      <c r="D23" s="233"/>
      <c r="E23" s="233"/>
      <c r="F23" s="234"/>
      <c r="G23" s="234"/>
      <c r="H23" s="234"/>
    </row>
    <row r="24" spans="1:11" s="46" customFormat="1" ht="22.5" customHeight="1" x14ac:dyDescent="0.25">
      <c r="A24" s="239" t="s">
        <v>6</v>
      </c>
      <c r="B24" s="236"/>
      <c r="C24" s="236"/>
      <c r="D24" s="236"/>
      <c r="E24" s="236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30" t="s">
        <v>42</v>
      </c>
      <c r="B26" s="231"/>
      <c r="C26" s="231"/>
      <c r="D26" s="231"/>
      <c r="E26" s="231"/>
      <c r="F26" s="231"/>
      <c r="G26" s="231"/>
      <c r="H26" s="231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view="pageBreakPreview" topLeftCell="A28" zoomScale="120" zoomScaleSheetLayoutView="120" workbookViewId="0">
      <selection activeCell="B43" sqref="B43:H43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44" t="s">
        <v>7</v>
      </c>
      <c r="B1" s="244"/>
      <c r="C1" s="244"/>
      <c r="D1" s="244"/>
      <c r="E1" s="244"/>
      <c r="F1" s="244"/>
      <c r="G1" s="244"/>
      <c r="H1" s="244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51">
        <v>2020</v>
      </c>
      <c r="C3" s="252"/>
      <c r="D3" s="252"/>
      <c r="E3" s="252"/>
      <c r="F3" s="252"/>
      <c r="G3" s="252"/>
      <c r="H3" s="253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213">
        <v>634</v>
      </c>
      <c r="B5" s="204"/>
      <c r="C5" s="205"/>
      <c r="D5" s="205"/>
      <c r="E5" s="212">
        <v>10000</v>
      </c>
      <c r="F5" s="205"/>
      <c r="G5" s="205"/>
      <c r="H5" s="206"/>
    </row>
    <row r="6" spans="1:8" s="1" customFormat="1" x14ac:dyDescent="0.2">
      <c r="A6" s="106">
        <v>636</v>
      </c>
      <c r="B6" s="107"/>
      <c r="C6" s="107"/>
      <c r="D6" s="107"/>
      <c r="E6" s="147">
        <v>9101000</v>
      </c>
      <c r="F6" s="107"/>
      <c r="G6" s="107"/>
      <c r="H6" s="111"/>
    </row>
    <row r="7" spans="1:8" s="1" customFormat="1" x14ac:dyDescent="0.2">
      <c r="A7" s="207">
        <v>638</v>
      </c>
      <c r="B7" s="208"/>
      <c r="C7" s="208"/>
      <c r="D7" s="208"/>
      <c r="E7" s="209">
        <v>30000</v>
      </c>
      <c r="F7" s="208"/>
      <c r="G7" s="208"/>
      <c r="H7" s="210"/>
    </row>
    <row r="8" spans="1:8" s="1" customFormat="1" x14ac:dyDescent="0.2">
      <c r="A8" s="112">
        <v>641</v>
      </c>
      <c r="B8" s="113"/>
      <c r="C8" s="113">
        <v>200</v>
      </c>
      <c r="D8" s="113"/>
      <c r="E8" s="211"/>
      <c r="F8" s="114"/>
      <c r="G8" s="114"/>
      <c r="H8" s="115"/>
    </row>
    <row r="9" spans="1:8" s="1" customFormat="1" x14ac:dyDescent="0.2">
      <c r="A9" s="116">
        <v>652</v>
      </c>
      <c r="B9" s="117"/>
      <c r="C9" s="117"/>
      <c r="D9" s="117">
        <v>690000</v>
      </c>
      <c r="E9" s="117"/>
      <c r="F9" s="117"/>
      <c r="G9" s="117"/>
      <c r="H9" s="118"/>
    </row>
    <row r="10" spans="1:8" s="1" customFormat="1" x14ac:dyDescent="0.2">
      <c r="A10" s="116">
        <v>661</v>
      </c>
      <c r="B10" s="117"/>
      <c r="C10" s="117">
        <v>30950</v>
      </c>
      <c r="D10" s="117"/>
      <c r="E10" s="117"/>
      <c r="F10" s="117"/>
      <c r="G10" s="117"/>
      <c r="H10" s="118"/>
    </row>
    <row r="11" spans="1:8" s="1" customFormat="1" x14ac:dyDescent="0.2">
      <c r="A11" s="116">
        <v>663</v>
      </c>
      <c r="B11" s="117"/>
      <c r="C11" s="117"/>
      <c r="D11" s="117"/>
      <c r="E11" s="117"/>
      <c r="F11" s="117">
        <v>20000</v>
      </c>
      <c r="G11" s="117"/>
      <c r="H11" s="118"/>
    </row>
    <row r="12" spans="1:8" s="1" customFormat="1" x14ac:dyDescent="0.2">
      <c r="A12" s="116">
        <v>671</v>
      </c>
      <c r="B12" s="117">
        <v>835421</v>
      </c>
      <c r="C12" s="117"/>
      <c r="D12" s="117"/>
      <c r="E12" s="117"/>
      <c r="F12" s="117"/>
      <c r="G12" s="117"/>
      <c r="H12" s="118"/>
    </row>
    <row r="13" spans="1:8" s="1" customFormat="1" ht="13.5" thickBot="1" x14ac:dyDescent="0.25">
      <c r="A13" s="119">
        <v>922</v>
      </c>
      <c r="B13" s="120"/>
      <c r="C13" s="120">
        <v>10000</v>
      </c>
      <c r="D13" s="120"/>
      <c r="E13" s="120"/>
      <c r="F13" s="120"/>
      <c r="G13" s="120"/>
      <c r="H13" s="121"/>
    </row>
    <row r="14" spans="1:8" s="1" customFormat="1" ht="30" customHeight="1" thickBot="1" x14ac:dyDescent="0.25">
      <c r="A14" s="13" t="s">
        <v>18</v>
      </c>
      <c r="B14" s="14">
        <f>SUM(B9:B13)</f>
        <v>835421</v>
      </c>
      <c r="C14" s="14">
        <v>41150</v>
      </c>
      <c r="D14" s="14">
        <f>SUM(D9:D13)</f>
        <v>690000</v>
      </c>
      <c r="E14" s="14">
        <v>9141000</v>
      </c>
      <c r="F14" s="14">
        <f>SUM(F9:F13)</f>
        <v>20000</v>
      </c>
      <c r="G14" s="14">
        <f>SUM(G9:G13)</f>
        <v>0</v>
      </c>
      <c r="H14" s="14">
        <f>SUM(H9:H13)</f>
        <v>0</v>
      </c>
    </row>
    <row r="15" spans="1:8" s="1" customFormat="1" ht="28.5" customHeight="1" thickBot="1" x14ac:dyDescent="0.25">
      <c r="A15" s="13" t="s">
        <v>37</v>
      </c>
      <c r="B15" s="254">
        <f>B14+C14+D14+E14+F14+G14+H14</f>
        <v>10727571</v>
      </c>
      <c r="C15" s="255"/>
      <c r="D15" s="255"/>
      <c r="E15" s="255"/>
      <c r="F15" s="255"/>
      <c r="G15" s="255"/>
      <c r="H15" s="256"/>
    </row>
    <row r="16" spans="1:8" ht="13.5" thickBot="1" x14ac:dyDescent="0.25">
      <c r="A16" s="5"/>
      <c r="B16" s="5"/>
      <c r="C16" s="5"/>
      <c r="D16" s="6"/>
      <c r="E16" s="15"/>
      <c r="H16" s="9"/>
    </row>
    <row r="17" spans="1:8" ht="24" customHeight="1" thickBot="1" x14ac:dyDescent="0.25">
      <c r="A17" s="70" t="s">
        <v>9</v>
      </c>
      <c r="B17" s="251">
        <v>2021</v>
      </c>
      <c r="C17" s="252"/>
      <c r="D17" s="252"/>
      <c r="E17" s="252"/>
      <c r="F17" s="252"/>
      <c r="G17" s="252"/>
      <c r="H17" s="253"/>
    </row>
    <row r="18" spans="1:8" ht="90" thickBot="1" x14ac:dyDescent="0.25">
      <c r="A18" s="71" t="s">
        <v>10</v>
      </c>
      <c r="B18" s="10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36</v>
      </c>
      <c r="H18" s="12" t="s">
        <v>17</v>
      </c>
    </row>
    <row r="19" spans="1:8" s="110" customFormat="1" x14ac:dyDescent="0.2">
      <c r="A19" s="122">
        <v>634</v>
      </c>
      <c r="B19" s="107"/>
      <c r="C19" s="107"/>
      <c r="D19" s="107"/>
      <c r="E19" s="147">
        <v>10200</v>
      </c>
      <c r="F19" s="107"/>
      <c r="G19" s="107"/>
      <c r="H19" s="111"/>
    </row>
    <row r="20" spans="1:8" x14ac:dyDescent="0.2">
      <c r="A20" s="112">
        <v>636</v>
      </c>
      <c r="B20" s="123"/>
      <c r="C20" s="117"/>
      <c r="D20" s="124"/>
      <c r="E20" s="123">
        <v>9283020</v>
      </c>
      <c r="F20" s="123"/>
      <c r="G20" s="123"/>
      <c r="H20" s="125"/>
    </row>
    <row r="21" spans="1:8" s="215" customFormat="1" x14ac:dyDescent="0.2">
      <c r="A21" s="112">
        <v>638</v>
      </c>
      <c r="B21" s="123"/>
      <c r="C21" s="117"/>
      <c r="D21" s="124"/>
      <c r="E21" s="123">
        <v>30600</v>
      </c>
      <c r="F21" s="123"/>
      <c r="G21" s="123"/>
      <c r="H21" s="125"/>
    </row>
    <row r="22" spans="1:8" s="215" customFormat="1" x14ac:dyDescent="0.2">
      <c r="A22" s="112">
        <v>641</v>
      </c>
      <c r="B22" s="123"/>
      <c r="C22" s="117">
        <v>204</v>
      </c>
      <c r="D22" s="124"/>
      <c r="E22" s="123"/>
      <c r="F22" s="123"/>
      <c r="G22" s="123"/>
      <c r="H22" s="125"/>
    </row>
    <row r="23" spans="1:8" x14ac:dyDescent="0.2">
      <c r="A23" s="116">
        <v>652</v>
      </c>
      <c r="B23" s="117"/>
      <c r="C23" s="117"/>
      <c r="D23" s="117">
        <v>703800</v>
      </c>
      <c r="E23" s="117"/>
      <c r="F23" s="117"/>
      <c r="G23" s="117"/>
      <c r="H23" s="118"/>
    </row>
    <row r="24" spans="1:8" x14ac:dyDescent="0.2">
      <c r="A24" s="116">
        <v>661</v>
      </c>
      <c r="B24" s="117"/>
      <c r="C24" s="117">
        <v>31569</v>
      </c>
      <c r="D24" s="117"/>
      <c r="E24" s="117"/>
      <c r="F24" s="117"/>
      <c r="G24" s="117"/>
      <c r="H24" s="118"/>
    </row>
    <row r="25" spans="1:8" x14ac:dyDescent="0.2">
      <c r="A25" s="116">
        <v>663</v>
      </c>
      <c r="B25" s="117"/>
      <c r="C25" s="117"/>
      <c r="D25" s="117"/>
      <c r="E25" s="117"/>
      <c r="F25" s="117">
        <v>20400</v>
      </c>
      <c r="G25" s="117"/>
      <c r="H25" s="118"/>
    </row>
    <row r="26" spans="1:8" x14ac:dyDescent="0.2">
      <c r="A26" s="116">
        <v>671</v>
      </c>
      <c r="B26" s="117">
        <v>852129</v>
      </c>
      <c r="C26" s="117"/>
      <c r="D26" s="117"/>
      <c r="E26" s="117"/>
      <c r="F26" s="117"/>
      <c r="G26" s="117"/>
      <c r="H26" s="118"/>
    </row>
    <row r="27" spans="1:8" ht="13.5" thickBot="1" x14ac:dyDescent="0.25">
      <c r="A27" s="119">
        <v>922</v>
      </c>
      <c r="B27" s="120"/>
      <c r="C27" s="120">
        <v>10200</v>
      </c>
      <c r="D27" s="120"/>
      <c r="E27" s="120"/>
      <c r="F27" s="120"/>
      <c r="G27" s="120"/>
      <c r="H27" s="121"/>
    </row>
    <row r="28" spans="1:8" s="1" customFormat="1" ht="30" customHeight="1" thickBot="1" x14ac:dyDescent="0.25">
      <c r="A28" s="13" t="s">
        <v>18</v>
      </c>
      <c r="B28" s="14">
        <f>SUM(B20:B27)</f>
        <v>852129</v>
      </c>
      <c r="C28" s="14">
        <v>41973</v>
      </c>
      <c r="D28" s="14">
        <v>703800</v>
      </c>
      <c r="E28" s="14">
        <v>9323820</v>
      </c>
      <c r="F28" s="14">
        <v>20400</v>
      </c>
      <c r="G28" s="14">
        <f>SUM(G20:G27)</f>
        <v>0</v>
      </c>
      <c r="H28" s="14">
        <f>SUM(H20:H27)</f>
        <v>0</v>
      </c>
    </row>
    <row r="29" spans="1:8" s="1" customFormat="1" ht="28.5" customHeight="1" thickBot="1" x14ac:dyDescent="0.25">
      <c r="A29" s="13" t="s">
        <v>38</v>
      </c>
      <c r="B29" s="254">
        <v>10942122</v>
      </c>
      <c r="C29" s="255"/>
      <c r="D29" s="255"/>
      <c r="E29" s="255"/>
      <c r="F29" s="255"/>
      <c r="G29" s="255"/>
      <c r="H29" s="256"/>
    </row>
    <row r="30" spans="1:8" ht="13.5" thickBot="1" x14ac:dyDescent="0.25">
      <c r="D30" s="17"/>
      <c r="E30" s="18"/>
    </row>
    <row r="31" spans="1:8" ht="26.25" thickBot="1" x14ac:dyDescent="0.25">
      <c r="A31" s="70" t="s">
        <v>9</v>
      </c>
      <c r="B31" s="251">
        <v>2022</v>
      </c>
      <c r="C31" s="252"/>
      <c r="D31" s="252"/>
      <c r="E31" s="252"/>
      <c r="F31" s="252"/>
      <c r="G31" s="252"/>
      <c r="H31" s="253"/>
    </row>
    <row r="32" spans="1:8" ht="90" thickBot="1" x14ac:dyDescent="0.25">
      <c r="A32" s="71" t="s">
        <v>10</v>
      </c>
      <c r="B32" s="10" t="s">
        <v>11</v>
      </c>
      <c r="C32" s="11" t="s">
        <v>12</v>
      </c>
      <c r="D32" s="11" t="s">
        <v>13</v>
      </c>
      <c r="E32" s="11" t="s">
        <v>14</v>
      </c>
      <c r="F32" s="11" t="s">
        <v>15</v>
      </c>
      <c r="G32" s="11" t="s">
        <v>36</v>
      </c>
      <c r="H32" s="12" t="s">
        <v>17</v>
      </c>
    </row>
    <row r="33" spans="1:8" s="110" customFormat="1" x14ac:dyDescent="0.2">
      <c r="A33" s="122">
        <v>634</v>
      </c>
      <c r="B33" s="108"/>
      <c r="C33" s="108"/>
      <c r="D33" s="108"/>
      <c r="E33" s="147">
        <v>10404</v>
      </c>
      <c r="F33" s="95"/>
      <c r="G33" s="108"/>
      <c r="H33" s="109"/>
    </row>
    <row r="34" spans="1:8" x14ac:dyDescent="0.2">
      <c r="A34" s="112">
        <v>636</v>
      </c>
      <c r="B34" s="123"/>
      <c r="C34" s="117"/>
      <c r="D34" s="124"/>
      <c r="E34" s="123">
        <v>9468681</v>
      </c>
      <c r="F34" s="123"/>
      <c r="G34" s="123"/>
      <c r="H34" s="125"/>
    </row>
    <row r="35" spans="1:8" s="215" customFormat="1" x14ac:dyDescent="0.2">
      <c r="A35" s="112">
        <v>638</v>
      </c>
      <c r="B35" s="123"/>
      <c r="C35" s="117"/>
      <c r="D35" s="124"/>
      <c r="E35" s="123">
        <v>31212</v>
      </c>
      <c r="F35" s="123"/>
      <c r="G35" s="123"/>
      <c r="H35" s="125"/>
    </row>
    <row r="36" spans="1:8" s="215" customFormat="1" x14ac:dyDescent="0.2">
      <c r="A36" s="112">
        <v>641</v>
      </c>
      <c r="B36" s="123"/>
      <c r="C36" s="117">
        <v>208</v>
      </c>
      <c r="D36" s="124"/>
      <c r="E36" s="123"/>
      <c r="F36" s="123"/>
      <c r="G36" s="123"/>
      <c r="H36" s="125"/>
    </row>
    <row r="37" spans="1:8" x14ac:dyDescent="0.2">
      <c r="A37" s="116">
        <v>652</v>
      </c>
      <c r="B37" s="117"/>
      <c r="C37" s="117"/>
      <c r="D37" s="117">
        <v>717876</v>
      </c>
      <c r="E37" s="117"/>
      <c r="F37" s="117"/>
      <c r="G37" s="117"/>
      <c r="H37" s="118"/>
    </row>
    <row r="38" spans="1:8" x14ac:dyDescent="0.2">
      <c r="A38" s="116">
        <v>661</v>
      </c>
      <c r="B38" s="117"/>
      <c r="C38" s="117">
        <v>32200</v>
      </c>
      <c r="D38" s="117"/>
      <c r="E38" s="117"/>
      <c r="F38" s="117"/>
      <c r="G38" s="117"/>
      <c r="H38" s="118"/>
    </row>
    <row r="39" spans="1:8" ht="13.5" customHeight="1" x14ac:dyDescent="0.2">
      <c r="A39" s="116">
        <v>663</v>
      </c>
      <c r="B39" s="117"/>
      <c r="C39" s="117"/>
      <c r="D39" s="117"/>
      <c r="E39" s="117"/>
      <c r="F39" s="117">
        <v>20808</v>
      </c>
      <c r="G39" s="117"/>
      <c r="H39" s="118"/>
    </row>
    <row r="40" spans="1:8" ht="13.5" customHeight="1" x14ac:dyDescent="0.2">
      <c r="A40" s="116">
        <v>671</v>
      </c>
      <c r="B40" s="117">
        <v>869172</v>
      </c>
      <c r="C40" s="117"/>
      <c r="D40" s="117"/>
      <c r="E40" s="117"/>
      <c r="F40" s="117"/>
      <c r="G40" s="117"/>
      <c r="H40" s="118"/>
    </row>
    <row r="41" spans="1:8" ht="13.5" customHeight="1" thickBot="1" x14ac:dyDescent="0.25">
      <c r="A41" s="119">
        <v>922</v>
      </c>
      <c r="B41" s="120"/>
      <c r="C41" s="120">
        <v>10404</v>
      </c>
      <c r="D41" s="120"/>
      <c r="E41" s="120"/>
      <c r="F41" s="120"/>
      <c r="G41" s="120"/>
      <c r="H41" s="121"/>
    </row>
    <row r="42" spans="1:8" s="1" customFormat="1" ht="30" customHeight="1" thickBot="1" x14ac:dyDescent="0.25">
      <c r="A42" s="13" t="s">
        <v>18</v>
      </c>
      <c r="B42" s="14">
        <f>SUM(B34:B41)</f>
        <v>869172</v>
      </c>
      <c r="C42" s="14">
        <f>SUM(C34:C41)</f>
        <v>42812</v>
      </c>
      <c r="D42" s="14">
        <f>SUM(D34:D41)</f>
        <v>717876</v>
      </c>
      <c r="E42" s="14">
        <v>9510297</v>
      </c>
      <c r="F42" s="14">
        <f>SUM(F34:F41)</f>
        <v>20808</v>
      </c>
      <c r="G42" s="14">
        <f>SUM(G34:G41)</f>
        <v>0</v>
      </c>
      <c r="H42" s="14">
        <f>SUM(H34:H41)</f>
        <v>0</v>
      </c>
    </row>
    <row r="43" spans="1:8" s="1" customFormat="1" ht="28.5" customHeight="1" thickBot="1" x14ac:dyDescent="0.25">
      <c r="A43" s="13" t="s">
        <v>44</v>
      </c>
      <c r="B43" s="254">
        <f>B42+C42+D42+E42+F42+G42+H42</f>
        <v>11160965</v>
      </c>
      <c r="C43" s="255"/>
      <c r="D43" s="255"/>
      <c r="E43" s="255"/>
      <c r="F43" s="255"/>
      <c r="G43" s="255"/>
      <c r="H43" s="256"/>
    </row>
    <row r="44" spans="1:8" ht="13.5" customHeight="1" x14ac:dyDescent="0.2">
      <c r="C44" s="19"/>
      <c r="D44" s="17"/>
      <c r="E44" s="20"/>
    </row>
    <row r="45" spans="1:8" ht="13.5" customHeight="1" x14ac:dyDescent="0.2">
      <c r="C45" s="19"/>
      <c r="D45" s="21"/>
      <c r="E45" s="22"/>
    </row>
    <row r="46" spans="1:8" ht="13.5" customHeight="1" x14ac:dyDescent="0.2">
      <c r="D46" s="23"/>
      <c r="E46" s="24"/>
    </row>
    <row r="47" spans="1:8" ht="13.5" customHeight="1" x14ac:dyDescent="0.2">
      <c r="D47" s="25"/>
      <c r="E47" s="26"/>
    </row>
    <row r="48" spans="1:8" ht="13.5" customHeight="1" x14ac:dyDescent="0.2">
      <c r="D48" s="17"/>
      <c r="E48" s="18"/>
    </row>
    <row r="49" spans="2:5" ht="28.5" customHeight="1" x14ac:dyDescent="0.2">
      <c r="C49" s="19"/>
      <c r="D49" s="17"/>
      <c r="E49" s="27"/>
    </row>
    <row r="50" spans="2:5" ht="13.5" customHeight="1" x14ac:dyDescent="0.2">
      <c r="C50" s="19"/>
      <c r="D50" s="17"/>
      <c r="E50" s="22"/>
    </row>
    <row r="51" spans="2:5" ht="13.5" customHeight="1" x14ac:dyDescent="0.2">
      <c r="D51" s="17"/>
      <c r="E51" s="18"/>
    </row>
    <row r="52" spans="2:5" ht="13.5" customHeight="1" x14ac:dyDescent="0.2">
      <c r="D52" s="17"/>
      <c r="E52" s="26"/>
    </row>
    <row r="53" spans="2:5" ht="13.5" customHeight="1" x14ac:dyDescent="0.2">
      <c r="D53" s="17"/>
      <c r="E53" s="18"/>
    </row>
    <row r="54" spans="2:5" ht="22.5" customHeight="1" x14ac:dyDescent="0.2">
      <c r="D54" s="17"/>
      <c r="E54" s="28"/>
    </row>
    <row r="55" spans="2:5" ht="13.5" customHeight="1" x14ac:dyDescent="0.2">
      <c r="D55" s="23"/>
      <c r="E55" s="24"/>
    </row>
    <row r="56" spans="2:5" ht="13.5" customHeight="1" x14ac:dyDescent="0.2">
      <c r="B56" s="19"/>
      <c r="D56" s="23"/>
      <c r="E56" s="29"/>
    </row>
    <row r="57" spans="2:5" ht="13.5" customHeight="1" x14ac:dyDescent="0.2">
      <c r="C57" s="19"/>
      <c r="D57" s="23"/>
      <c r="E57" s="30"/>
    </row>
    <row r="58" spans="2:5" ht="13.5" customHeight="1" x14ac:dyDescent="0.2">
      <c r="C58" s="19"/>
      <c r="D58" s="25"/>
      <c r="E58" s="22"/>
    </row>
    <row r="59" spans="2:5" ht="13.5" customHeight="1" x14ac:dyDescent="0.2">
      <c r="D59" s="17"/>
      <c r="E59" s="18"/>
    </row>
    <row r="60" spans="2:5" ht="13.5" customHeight="1" x14ac:dyDescent="0.2">
      <c r="B60" s="19"/>
      <c r="D60" s="17"/>
      <c r="E60" s="20"/>
    </row>
    <row r="61" spans="2:5" ht="13.5" customHeight="1" x14ac:dyDescent="0.2">
      <c r="C61" s="19"/>
      <c r="D61" s="17"/>
      <c r="E61" s="29"/>
    </row>
    <row r="62" spans="2:5" ht="13.5" customHeight="1" x14ac:dyDescent="0.2">
      <c r="C62" s="19"/>
      <c r="D62" s="25"/>
      <c r="E62" s="22"/>
    </row>
    <row r="63" spans="2:5" ht="13.5" customHeight="1" x14ac:dyDescent="0.2">
      <c r="D63" s="23"/>
      <c r="E63" s="18"/>
    </row>
    <row r="64" spans="2:5" ht="13.5" customHeight="1" x14ac:dyDescent="0.2">
      <c r="C64" s="19"/>
      <c r="D64" s="23"/>
      <c r="E64" s="29"/>
    </row>
    <row r="65" spans="1:5" ht="22.5" customHeight="1" x14ac:dyDescent="0.2">
      <c r="D65" s="25"/>
      <c r="E65" s="28"/>
    </row>
    <row r="66" spans="1:5" ht="13.5" customHeight="1" x14ac:dyDescent="0.2">
      <c r="D66" s="17"/>
      <c r="E66" s="18"/>
    </row>
    <row r="67" spans="1:5" ht="13.5" customHeight="1" x14ac:dyDescent="0.2">
      <c r="D67" s="25"/>
      <c r="E67" s="22"/>
    </row>
    <row r="68" spans="1:5" ht="13.5" customHeight="1" x14ac:dyDescent="0.2">
      <c r="D68" s="17"/>
      <c r="E68" s="18"/>
    </row>
    <row r="69" spans="1:5" ht="13.5" customHeight="1" x14ac:dyDescent="0.2">
      <c r="D69" s="17"/>
      <c r="E69" s="18"/>
    </row>
    <row r="70" spans="1:5" ht="13.5" customHeight="1" x14ac:dyDescent="0.2">
      <c r="A70" s="19"/>
      <c r="D70" s="31"/>
      <c r="E70" s="29"/>
    </row>
    <row r="71" spans="1:5" ht="13.5" customHeight="1" x14ac:dyDescent="0.2">
      <c r="B71" s="19"/>
      <c r="C71" s="19"/>
      <c r="D71" s="32"/>
      <c r="E71" s="29"/>
    </row>
    <row r="72" spans="1:5" ht="13.5" customHeight="1" x14ac:dyDescent="0.2">
      <c r="B72" s="19"/>
      <c r="C72" s="19"/>
      <c r="D72" s="32"/>
      <c r="E72" s="20"/>
    </row>
    <row r="73" spans="1:5" ht="13.5" customHeight="1" x14ac:dyDescent="0.2">
      <c r="B73" s="19"/>
      <c r="C73" s="19"/>
      <c r="D73" s="25"/>
      <c r="E73" s="26"/>
    </row>
    <row r="74" spans="1:5" x14ac:dyDescent="0.2">
      <c r="D74" s="17"/>
      <c r="E74" s="18"/>
    </row>
    <row r="75" spans="1:5" x14ac:dyDescent="0.2">
      <c r="B75" s="19"/>
      <c r="D75" s="17"/>
      <c r="E75" s="29"/>
    </row>
    <row r="76" spans="1:5" x14ac:dyDescent="0.2">
      <c r="C76" s="19"/>
      <c r="D76" s="17"/>
      <c r="E76" s="20"/>
    </row>
    <row r="77" spans="1:5" x14ac:dyDescent="0.2">
      <c r="C77" s="19"/>
      <c r="D77" s="25"/>
      <c r="E77" s="22"/>
    </row>
    <row r="78" spans="1:5" x14ac:dyDescent="0.2">
      <c r="D78" s="17"/>
      <c r="E78" s="18"/>
    </row>
    <row r="79" spans="1:5" x14ac:dyDescent="0.2">
      <c r="D79" s="17"/>
      <c r="E79" s="18"/>
    </row>
    <row r="80" spans="1:5" x14ac:dyDescent="0.2">
      <c r="D80" s="33"/>
      <c r="E80" s="34"/>
    </row>
    <row r="81" spans="1:5" x14ac:dyDescent="0.2">
      <c r="D81" s="17"/>
      <c r="E81" s="18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25"/>
      <c r="E84" s="22"/>
    </row>
    <row r="85" spans="1:5" x14ac:dyDescent="0.2">
      <c r="D85" s="17"/>
      <c r="E85" s="18"/>
    </row>
    <row r="86" spans="1:5" x14ac:dyDescent="0.2">
      <c r="D86" s="25"/>
      <c r="E86" s="22"/>
    </row>
    <row r="87" spans="1:5" x14ac:dyDescent="0.2">
      <c r="D87" s="17"/>
      <c r="E87" s="18"/>
    </row>
    <row r="88" spans="1:5" x14ac:dyDescent="0.2">
      <c r="D88" s="17"/>
      <c r="E88" s="18"/>
    </row>
    <row r="89" spans="1:5" x14ac:dyDescent="0.2">
      <c r="D89" s="17"/>
      <c r="E89" s="18"/>
    </row>
    <row r="90" spans="1:5" x14ac:dyDescent="0.2">
      <c r="D90" s="17"/>
      <c r="E90" s="18"/>
    </row>
    <row r="91" spans="1:5" ht="28.5" customHeight="1" x14ac:dyDescent="0.2">
      <c r="A91" s="35"/>
      <c r="B91" s="35"/>
      <c r="C91" s="35"/>
      <c r="D91" s="36"/>
      <c r="E91" s="37"/>
    </row>
    <row r="92" spans="1:5" x14ac:dyDescent="0.2">
      <c r="C92" s="19"/>
      <c r="D92" s="17"/>
      <c r="E92" s="20"/>
    </row>
    <row r="93" spans="1:5" x14ac:dyDescent="0.2">
      <c r="D93" s="38"/>
      <c r="E93" s="39"/>
    </row>
    <row r="94" spans="1:5" x14ac:dyDescent="0.2">
      <c r="D94" s="17"/>
      <c r="E94" s="18"/>
    </row>
    <row r="95" spans="1:5" x14ac:dyDescent="0.2">
      <c r="D95" s="33"/>
      <c r="E95" s="34"/>
    </row>
    <row r="96" spans="1:5" x14ac:dyDescent="0.2">
      <c r="D96" s="33"/>
      <c r="E96" s="34"/>
    </row>
    <row r="97" spans="3:5" x14ac:dyDescent="0.2">
      <c r="D97" s="17"/>
      <c r="E97" s="18"/>
    </row>
    <row r="98" spans="3:5" x14ac:dyDescent="0.2">
      <c r="D98" s="25"/>
      <c r="E98" s="22"/>
    </row>
    <row r="99" spans="3:5" x14ac:dyDescent="0.2">
      <c r="D99" s="17"/>
      <c r="E99" s="18"/>
    </row>
    <row r="100" spans="3:5" x14ac:dyDescent="0.2">
      <c r="D100" s="17"/>
      <c r="E100" s="18"/>
    </row>
    <row r="101" spans="3:5" x14ac:dyDescent="0.2">
      <c r="D101" s="25"/>
      <c r="E101" s="22"/>
    </row>
    <row r="102" spans="3:5" x14ac:dyDescent="0.2">
      <c r="D102" s="17"/>
      <c r="E102" s="18"/>
    </row>
    <row r="103" spans="3:5" x14ac:dyDescent="0.2">
      <c r="D103" s="33"/>
      <c r="E103" s="34"/>
    </row>
    <row r="104" spans="3:5" x14ac:dyDescent="0.2">
      <c r="D104" s="25"/>
      <c r="E104" s="39"/>
    </row>
    <row r="105" spans="3:5" x14ac:dyDescent="0.2">
      <c r="D105" s="23"/>
      <c r="E105" s="34"/>
    </row>
    <row r="106" spans="3:5" x14ac:dyDescent="0.2">
      <c r="D106" s="25"/>
      <c r="E106" s="22"/>
    </row>
    <row r="107" spans="3:5" x14ac:dyDescent="0.2">
      <c r="D107" s="17"/>
      <c r="E107" s="18"/>
    </row>
    <row r="108" spans="3:5" x14ac:dyDescent="0.2">
      <c r="C108" s="19"/>
      <c r="D108" s="17"/>
      <c r="E108" s="20"/>
    </row>
    <row r="109" spans="3:5" x14ac:dyDescent="0.2">
      <c r="D109" s="23"/>
      <c r="E109" s="22"/>
    </row>
    <row r="110" spans="3:5" x14ac:dyDescent="0.2">
      <c r="D110" s="23"/>
      <c r="E110" s="34"/>
    </row>
    <row r="111" spans="3:5" x14ac:dyDescent="0.2">
      <c r="C111" s="19"/>
      <c r="D111" s="23"/>
      <c r="E111" s="40"/>
    </row>
    <row r="112" spans="3:5" x14ac:dyDescent="0.2">
      <c r="C112" s="19"/>
      <c r="D112" s="25"/>
      <c r="E112" s="26"/>
    </row>
    <row r="113" spans="1:5" x14ac:dyDescent="0.2">
      <c r="D113" s="17"/>
      <c r="E113" s="18"/>
    </row>
    <row r="114" spans="1:5" x14ac:dyDescent="0.2">
      <c r="D114" s="38"/>
      <c r="E114" s="41"/>
    </row>
    <row r="115" spans="1:5" ht="11.25" customHeight="1" x14ac:dyDescent="0.2">
      <c r="D115" s="33"/>
      <c r="E115" s="34"/>
    </row>
    <row r="116" spans="1:5" ht="24" customHeight="1" x14ac:dyDescent="0.2">
      <c r="B116" s="19"/>
      <c r="D116" s="33"/>
      <c r="E116" s="42"/>
    </row>
    <row r="117" spans="1:5" ht="15" customHeight="1" x14ac:dyDescent="0.2">
      <c r="C117" s="19"/>
      <c r="D117" s="33"/>
      <c r="E117" s="42"/>
    </row>
    <row r="118" spans="1:5" ht="11.25" customHeight="1" x14ac:dyDescent="0.2">
      <c r="D118" s="38"/>
      <c r="E118" s="39"/>
    </row>
    <row r="119" spans="1:5" x14ac:dyDescent="0.2">
      <c r="D119" s="33"/>
      <c r="E119" s="34"/>
    </row>
    <row r="120" spans="1:5" ht="13.5" customHeight="1" x14ac:dyDescent="0.2">
      <c r="B120" s="19"/>
      <c r="D120" s="33"/>
      <c r="E120" s="43"/>
    </row>
    <row r="121" spans="1:5" ht="12.75" customHeight="1" x14ac:dyDescent="0.2">
      <c r="C121" s="19"/>
      <c r="D121" s="33"/>
      <c r="E121" s="20"/>
    </row>
    <row r="122" spans="1:5" ht="12.75" customHeight="1" x14ac:dyDescent="0.2">
      <c r="C122" s="19"/>
      <c r="D122" s="25"/>
      <c r="E122" s="26"/>
    </row>
    <row r="123" spans="1:5" x14ac:dyDescent="0.2">
      <c r="D123" s="17"/>
      <c r="E123" s="18"/>
    </row>
    <row r="124" spans="1:5" x14ac:dyDescent="0.2">
      <c r="C124" s="19"/>
      <c r="D124" s="17"/>
      <c r="E124" s="40"/>
    </row>
    <row r="125" spans="1:5" x14ac:dyDescent="0.2">
      <c r="D125" s="38"/>
      <c r="E125" s="39"/>
    </row>
    <row r="126" spans="1:5" x14ac:dyDescent="0.2">
      <c r="D126" s="33"/>
      <c r="E126" s="34"/>
    </row>
    <row r="127" spans="1:5" x14ac:dyDescent="0.2">
      <c r="D127" s="17"/>
      <c r="E127" s="18"/>
    </row>
    <row r="128" spans="1:5" ht="19.5" customHeight="1" x14ac:dyDescent="0.2">
      <c r="A128" s="44"/>
      <c r="B128" s="5"/>
      <c r="C128" s="5"/>
      <c r="D128" s="5"/>
      <c r="E128" s="29"/>
    </row>
    <row r="129" spans="1:5" ht="15" customHeight="1" x14ac:dyDescent="0.2">
      <c r="A129" s="19"/>
      <c r="D129" s="31"/>
      <c r="E129" s="29"/>
    </row>
    <row r="130" spans="1:5" x14ac:dyDescent="0.2">
      <c r="A130" s="19"/>
      <c r="B130" s="19"/>
      <c r="D130" s="31"/>
      <c r="E130" s="20"/>
    </row>
    <row r="131" spans="1:5" x14ac:dyDescent="0.2">
      <c r="C131" s="19"/>
      <c r="D131" s="17"/>
      <c r="E131" s="29"/>
    </row>
    <row r="132" spans="1:5" x14ac:dyDescent="0.2">
      <c r="D132" s="21"/>
      <c r="E132" s="22"/>
    </row>
    <row r="133" spans="1:5" x14ac:dyDescent="0.2">
      <c r="B133" s="19"/>
      <c r="D133" s="17"/>
      <c r="E133" s="20"/>
    </row>
    <row r="134" spans="1:5" x14ac:dyDescent="0.2">
      <c r="C134" s="19"/>
      <c r="D134" s="17"/>
      <c r="E134" s="20"/>
    </row>
    <row r="135" spans="1:5" x14ac:dyDescent="0.2">
      <c r="D135" s="25"/>
      <c r="E135" s="26"/>
    </row>
    <row r="136" spans="1:5" ht="22.5" customHeight="1" x14ac:dyDescent="0.2">
      <c r="C136" s="19"/>
      <c r="D136" s="17"/>
      <c r="E136" s="27"/>
    </row>
    <row r="137" spans="1:5" x14ac:dyDescent="0.2">
      <c r="D137" s="17"/>
      <c r="E137" s="26"/>
    </row>
    <row r="138" spans="1:5" x14ac:dyDescent="0.2">
      <c r="B138" s="19"/>
      <c r="D138" s="23"/>
      <c r="E138" s="29"/>
    </row>
    <row r="139" spans="1:5" x14ac:dyDescent="0.2">
      <c r="C139" s="19"/>
      <c r="D139" s="23"/>
      <c r="E139" s="30"/>
    </row>
    <row r="140" spans="1:5" x14ac:dyDescent="0.2">
      <c r="D140" s="25"/>
      <c r="E140" s="22"/>
    </row>
    <row r="141" spans="1:5" ht="13.5" customHeight="1" x14ac:dyDescent="0.2">
      <c r="A141" s="19"/>
      <c r="D141" s="31"/>
      <c r="E141" s="29"/>
    </row>
    <row r="142" spans="1:5" ht="13.5" customHeight="1" x14ac:dyDescent="0.2">
      <c r="B142" s="19"/>
      <c r="D142" s="17"/>
      <c r="E142" s="29"/>
    </row>
    <row r="143" spans="1:5" ht="13.5" customHeight="1" x14ac:dyDescent="0.2">
      <c r="C143" s="19"/>
      <c r="D143" s="17"/>
      <c r="E143" s="20"/>
    </row>
    <row r="144" spans="1:5" x14ac:dyDescent="0.2">
      <c r="C144" s="19"/>
      <c r="D144" s="25"/>
      <c r="E144" s="22"/>
    </row>
    <row r="145" spans="1:5" x14ac:dyDescent="0.2">
      <c r="C145" s="19"/>
      <c r="D145" s="17"/>
      <c r="E145" s="20"/>
    </row>
    <row r="146" spans="1:5" x14ac:dyDescent="0.2">
      <c r="D146" s="38"/>
      <c r="E146" s="39"/>
    </row>
    <row r="147" spans="1:5" x14ac:dyDescent="0.2">
      <c r="C147" s="19"/>
      <c r="D147" s="23"/>
      <c r="E147" s="40"/>
    </row>
    <row r="148" spans="1:5" x14ac:dyDescent="0.2">
      <c r="C148" s="19"/>
      <c r="D148" s="25"/>
      <c r="E148" s="26"/>
    </row>
    <row r="149" spans="1:5" x14ac:dyDescent="0.2">
      <c r="D149" s="38"/>
      <c r="E149" s="45"/>
    </row>
    <row r="150" spans="1:5" x14ac:dyDescent="0.2">
      <c r="B150" s="19"/>
      <c r="D150" s="33"/>
      <c r="E150" s="43"/>
    </row>
    <row r="151" spans="1:5" x14ac:dyDescent="0.2">
      <c r="C151" s="19"/>
      <c r="D151" s="33"/>
      <c r="E151" s="20"/>
    </row>
    <row r="152" spans="1:5" x14ac:dyDescent="0.2">
      <c r="C152" s="19"/>
      <c r="D152" s="25"/>
      <c r="E152" s="26"/>
    </row>
    <row r="153" spans="1:5" x14ac:dyDescent="0.2">
      <c r="C153" s="19"/>
      <c r="D153" s="25"/>
      <c r="E153" s="26"/>
    </row>
    <row r="154" spans="1:5" x14ac:dyDescent="0.2">
      <c r="D154" s="17"/>
      <c r="E154" s="18"/>
    </row>
    <row r="155" spans="1:5" s="46" customFormat="1" ht="18" customHeight="1" x14ac:dyDescent="0.25">
      <c r="A155" s="249"/>
      <c r="B155" s="250"/>
      <c r="C155" s="250"/>
      <c r="D155" s="250"/>
      <c r="E155" s="250"/>
    </row>
    <row r="156" spans="1:5" ht="28.5" customHeight="1" x14ac:dyDescent="0.2">
      <c r="A156" s="35"/>
      <c r="B156" s="35"/>
      <c r="C156" s="35"/>
      <c r="D156" s="36"/>
      <c r="E156" s="37"/>
    </row>
    <row r="158" spans="1:5" ht="15.75" x14ac:dyDescent="0.2">
      <c r="A158" s="48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4"/>
    </row>
    <row r="160" spans="1:5" ht="17.25" customHeight="1" x14ac:dyDescent="0.2">
      <c r="A160" s="19"/>
      <c r="B160" s="19"/>
      <c r="C160" s="19"/>
      <c r="D160" s="49"/>
      <c r="E160" s="4"/>
    </row>
    <row r="161" spans="1:5" ht="13.5" customHeight="1" x14ac:dyDescent="0.2">
      <c r="A161" s="19"/>
      <c r="B161" s="19"/>
      <c r="C161" s="19"/>
      <c r="D161" s="49"/>
      <c r="E161" s="4"/>
    </row>
    <row r="162" spans="1:5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</row>
    <row r="164" spans="1:5" x14ac:dyDescent="0.2">
      <c r="A164" s="19"/>
      <c r="B164" s="19"/>
      <c r="C164" s="19"/>
      <c r="D164" s="49"/>
      <c r="E164" s="4"/>
    </row>
    <row r="165" spans="1:5" x14ac:dyDescent="0.2">
      <c r="A165" s="19"/>
      <c r="B165" s="19"/>
      <c r="C165" s="19"/>
      <c r="D165" s="49"/>
      <c r="E165" s="50"/>
    </row>
    <row r="166" spans="1:5" x14ac:dyDescent="0.2">
      <c r="A166" s="19"/>
      <c r="B166" s="19"/>
      <c r="C166" s="19"/>
      <c r="D166" s="49"/>
      <c r="E166" s="4"/>
    </row>
    <row r="167" spans="1:5" ht="22.5" customHeight="1" x14ac:dyDescent="0.2">
      <c r="A167" s="19"/>
      <c r="B167" s="19"/>
      <c r="C167" s="19"/>
      <c r="D167" s="49"/>
      <c r="E167" s="27"/>
    </row>
    <row r="168" spans="1:5" ht="22.5" customHeight="1" x14ac:dyDescent="0.2">
      <c r="D168" s="25"/>
      <c r="E168" s="28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6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58"/>
  <sheetViews>
    <sheetView topLeftCell="A112" zoomScale="80" zoomScaleNormal="80" workbookViewId="0">
      <selection activeCell="Q127" sqref="Q127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57" t="s">
        <v>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63" s="4" customFormat="1" ht="68.25" thickBot="1" x14ac:dyDescent="0.25">
      <c r="A2" s="142" t="s">
        <v>20</v>
      </c>
      <c r="B2" s="143" t="s">
        <v>21</v>
      </c>
      <c r="C2" s="144" t="s">
        <v>89</v>
      </c>
      <c r="D2" s="145" t="s">
        <v>11</v>
      </c>
      <c r="E2" s="145" t="s">
        <v>12</v>
      </c>
      <c r="F2" s="145" t="s">
        <v>13</v>
      </c>
      <c r="G2" s="145" t="s">
        <v>14</v>
      </c>
      <c r="H2" s="145" t="s">
        <v>22</v>
      </c>
      <c r="I2" s="145" t="s">
        <v>16</v>
      </c>
      <c r="J2" s="145" t="s">
        <v>17</v>
      </c>
      <c r="K2" s="144" t="s">
        <v>45</v>
      </c>
      <c r="L2" s="146" t="s">
        <v>90</v>
      </c>
    </row>
    <row r="3" spans="1:63" x14ac:dyDescent="0.2">
      <c r="A3" s="94"/>
      <c r="B3" s="159" t="s">
        <v>77</v>
      </c>
      <c r="C3" s="130"/>
      <c r="D3" s="130"/>
      <c r="E3" s="130"/>
      <c r="F3" s="130"/>
      <c r="G3" s="130"/>
      <c r="H3" s="130"/>
      <c r="I3" s="130"/>
      <c r="J3" s="130"/>
      <c r="K3" s="130"/>
      <c r="L3" s="132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</row>
    <row r="4" spans="1:63" s="4" customFormat="1" ht="25.5" x14ac:dyDescent="0.2">
      <c r="A4" s="96"/>
      <c r="B4" s="86" t="s">
        <v>46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63" x14ac:dyDescent="0.2">
      <c r="A5" s="218"/>
      <c r="B5" s="219" t="s">
        <v>47</v>
      </c>
      <c r="C5" s="221">
        <f>SUM(C6)</f>
        <v>10727571</v>
      </c>
      <c r="D5" s="221">
        <f t="shared" ref="D5:J5" si="0">SUM(D6)</f>
        <v>835421</v>
      </c>
      <c r="E5" s="221">
        <f t="shared" si="0"/>
        <v>41150</v>
      </c>
      <c r="F5" s="221">
        <f t="shared" si="0"/>
        <v>690000</v>
      </c>
      <c r="G5" s="221">
        <f t="shared" si="0"/>
        <v>9141000</v>
      </c>
      <c r="H5" s="221">
        <f t="shared" si="0"/>
        <v>20000</v>
      </c>
      <c r="I5" s="220">
        <f t="shared" si="0"/>
        <v>0</v>
      </c>
      <c r="J5" s="220">
        <f t="shared" si="0"/>
        <v>0</v>
      </c>
      <c r="K5" s="221">
        <f>SUM(K6)</f>
        <v>10942122.42</v>
      </c>
      <c r="L5" s="221">
        <f t="shared" ref="L5" si="1">SUM(L6)</f>
        <v>11160964.8684</v>
      </c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3" s="4" customFormat="1" x14ac:dyDescent="0.2">
      <c r="A6" s="96"/>
      <c r="B6" s="87" t="s">
        <v>65</v>
      </c>
      <c r="C6" s="155">
        <f>SUM(C7+C49+C66+C82+C125)</f>
        <v>10727571</v>
      </c>
      <c r="D6" s="155">
        <f t="shared" ref="D6:J6" si="2">SUM(D7+D49+D66+D82+D125)</f>
        <v>835421</v>
      </c>
      <c r="E6" s="155">
        <f t="shared" si="2"/>
        <v>41150</v>
      </c>
      <c r="F6" s="155">
        <f t="shared" si="2"/>
        <v>690000</v>
      </c>
      <c r="G6" s="155">
        <f t="shared" si="2"/>
        <v>9141000</v>
      </c>
      <c r="H6" s="155">
        <f t="shared" si="2"/>
        <v>20000</v>
      </c>
      <c r="I6" s="155">
        <f t="shared" si="2"/>
        <v>0</v>
      </c>
      <c r="J6" s="155">
        <f t="shared" si="2"/>
        <v>0</v>
      </c>
      <c r="K6" s="155">
        <f>SUM(C6/100)*102</f>
        <v>10942122.42</v>
      </c>
      <c r="L6" s="155">
        <f>SUM(K6/100)*102</f>
        <v>11160964.8684</v>
      </c>
    </row>
    <row r="7" spans="1:63" s="4" customFormat="1" x14ac:dyDescent="0.2">
      <c r="A7" s="140" t="s">
        <v>91</v>
      </c>
      <c r="B7" s="180" t="s">
        <v>92</v>
      </c>
      <c r="C7" s="150">
        <f>SUM(C8+C28)</f>
        <v>835421</v>
      </c>
      <c r="D7" s="150">
        <f t="shared" ref="D7:J7" si="3">SUM(D8+D28)</f>
        <v>835421</v>
      </c>
      <c r="E7" s="150">
        <f t="shared" si="3"/>
        <v>0</v>
      </c>
      <c r="F7" s="150">
        <f t="shared" si="3"/>
        <v>0</v>
      </c>
      <c r="G7" s="150">
        <f t="shared" si="3"/>
        <v>0</v>
      </c>
      <c r="H7" s="150">
        <f t="shared" si="3"/>
        <v>0</v>
      </c>
      <c r="I7" s="150">
        <f t="shared" si="3"/>
        <v>0</v>
      </c>
      <c r="J7" s="150">
        <f t="shared" si="3"/>
        <v>0</v>
      </c>
      <c r="K7" s="150">
        <f t="shared" ref="K7:K64" si="4">SUM(C7/100)*102</f>
        <v>852129.41999999993</v>
      </c>
      <c r="L7" s="150">
        <f t="shared" ref="L7:L69" si="5">SUM(K7/100)*102</f>
        <v>869172.00839999982</v>
      </c>
    </row>
    <row r="8" spans="1:63" s="4" customFormat="1" x14ac:dyDescent="0.2">
      <c r="A8" s="98" t="s">
        <v>50</v>
      </c>
      <c r="B8" s="180" t="s">
        <v>51</v>
      </c>
      <c r="C8" s="150">
        <f>SUM(C9+C18)</f>
        <v>307430</v>
      </c>
      <c r="D8" s="150">
        <f t="shared" ref="D8:J8" si="6">SUM(D9+D18)</f>
        <v>307430</v>
      </c>
      <c r="E8" s="150">
        <f t="shared" si="6"/>
        <v>0</v>
      </c>
      <c r="F8" s="150">
        <f t="shared" si="6"/>
        <v>0</v>
      </c>
      <c r="G8" s="150">
        <f t="shared" si="6"/>
        <v>0</v>
      </c>
      <c r="H8" s="150">
        <f t="shared" si="6"/>
        <v>0</v>
      </c>
      <c r="I8" s="150">
        <f t="shared" si="6"/>
        <v>0</v>
      </c>
      <c r="J8" s="150">
        <f t="shared" si="6"/>
        <v>0</v>
      </c>
      <c r="K8" s="150">
        <f t="shared" si="4"/>
        <v>313578.60000000003</v>
      </c>
      <c r="L8" s="150">
        <f t="shared" si="5"/>
        <v>319850.17200000008</v>
      </c>
    </row>
    <row r="9" spans="1:63" s="4" customFormat="1" x14ac:dyDescent="0.2">
      <c r="A9" s="98" t="s">
        <v>93</v>
      </c>
      <c r="B9" s="89" t="s">
        <v>94</v>
      </c>
      <c r="C9" s="165">
        <f>SUM(C10)</f>
        <v>10930</v>
      </c>
      <c r="D9" s="165">
        <f t="shared" ref="D9:J9" si="7">SUM(D10)</f>
        <v>10930</v>
      </c>
      <c r="E9" s="165">
        <f t="shared" si="7"/>
        <v>0</v>
      </c>
      <c r="F9" s="165">
        <f t="shared" si="7"/>
        <v>0</v>
      </c>
      <c r="G9" s="165">
        <f t="shared" si="7"/>
        <v>0</v>
      </c>
      <c r="H9" s="165">
        <f t="shared" si="7"/>
        <v>0</v>
      </c>
      <c r="I9" s="165">
        <f t="shared" si="7"/>
        <v>0</v>
      </c>
      <c r="J9" s="165">
        <f t="shared" si="7"/>
        <v>0</v>
      </c>
      <c r="K9" s="165">
        <f t="shared" si="4"/>
        <v>11148.6</v>
      </c>
      <c r="L9" s="165">
        <f t="shared" si="5"/>
        <v>11371.572</v>
      </c>
    </row>
    <row r="10" spans="1:63" s="4" customFormat="1" x14ac:dyDescent="0.2">
      <c r="A10" s="188" t="s">
        <v>88</v>
      </c>
      <c r="B10" s="189" t="s">
        <v>86</v>
      </c>
      <c r="C10" s="200">
        <f>SUM(C11+C15)</f>
        <v>10930</v>
      </c>
      <c r="D10" s="200">
        <f t="shared" ref="D10:J10" si="8">SUM(D11+D15)</f>
        <v>10930</v>
      </c>
      <c r="E10" s="200">
        <f t="shared" si="8"/>
        <v>0</v>
      </c>
      <c r="F10" s="200">
        <f t="shared" si="8"/>
        <v>0</v>
      </c>
      <c r="G10" s="200">
        <f t="shared" si="8"/>
        <v>0</v>
      </c>
      <c r="H10" s="200">
        <f t="shared" si="8"/>
        <v>0</v>
      </c>
      <c r="I10" s="200">
        <f t="shared" si="8"/>
        <v>0</v>
      </c>
      <c r="J10" s="200">
        <f t="shared" si="8"/>
        <v>0</v>
      </c>
      <c r="K10" s="200">
        <f t="shared" si="4"/>
        <v>11148.6</v>
      </c>
      <c r="L10" s="200">
        <f t="shared" si="5"/>
        <v>11371.572</v>
      </c>
    </row>
    <row r="11" spans="1:63" s="4" customFormat="1" x14ac:dyDescent="0.2">
      <c r="A11" s="179" t="s">
        <v>48</v>
      </c>
      <c r="B11" s="180" t="s">
        <v>49</v>
      </c>
      <c r="C11" s="150">
        <f>SUM(C12)</f>
        <v>9930</v>
      </c>
      <c r="D11" s="150">
        <f t="shared" ref="D11:J11" si="9">SUM(D12)</f>
        <v>9930</v>
      </c>
      <c r="E11" s="150">
        <f t="shared" si="9"/>
        <v>0</v>
      </c>
      <c r="F11" s="150">
        <f t="shared" si="9"/>
        <v>0</v>
      </c>
      <c r="G11" s="150">
        <f t="shared" si="9"/>
        <v>0</v>
      </c>
      <c r="H11" s="150">
        <f t="shared" si="9"/>
        <v>0</v>
      </c>
      <c r="I11" s="150">
        <f t="shared" si="9"/>
        <v>0</v>
      </c>
      <c r="J11" s="150">
        <f t="shared" si="9"/>
        <v>0</v>
      </c>
      <c r="K11" s="181">
        <f t="shared" si="4"/>
        <v>10128.6</v>
      </c>
      <c r="L11" s="181">
        <f t="shared" si="5"/>
        <v>10331.172</v>
      </c>
    </row>
    <row r="12" spans="1:63" s="4" customFormat="1" x14ac:dyDescent="0.2">
      <c r="A12" s="168">
        <v>32</v>
      </c>
      <c r="B12" s="217" t="s">
        <v>147</v>
      </c>
      <c r="C12" s="181">
        <f>SUM(C13:C14)</f>
        <v>9930</v>
      </c>
      <c r="D12" s="181">
        <f t="shared" ref="D12:J12" si="10">SUM(D13:D14)</f>
        <v>9930</v>
      </c>
      <c r="E12" s="181">
        <f t="shared" si="10"/>
        <v>0</v>
      </c>
      <c r="F12" s="181">
        <f t="shared" si="10"/>
        <v>0</v>
      </c>
      <c r="G12" s="181">
        <f t="shared" si="10"/>
        <v>0</v>
      </c>
      <c r="H12" s="181">
        <f t="shared" si="10"/>
        <v>0</v>
      </c>
      <c r="I12" s="181">
        <f t="shared" si="10"/>
        <v>0</v>
      </c>
      <c r="J12" s="181">
        <f t="shared" si="10"/>
        <v>0</v>
      </c>
      <c r="K12" s="181">
        <f t="shared" si="4"/>
        <v>10128.6</v>
      </c>
      <c r="L12" s="181">
        <f t="shared" si="5"/>
        <v>10331.172</v>
      </c>
    </row>
    <row r="13" spans="1:63" x14ac:dyDescent="0.2">
      <c r="A13" s="100">
        <v>321</v>
      </c>
      <c r="B13" s="93" t="s">
        <v>26</v>
      </c>
      <c r="C13" s="136">
        <f>SUM(D13:J13)</f>
        <v>7930</v>
      </c>
      <c r="D13" s="135">
        <v>7930</v>
      </c>
      <c r="E13" s="135"/>
      <c r="F13" s="135"/>
      <c r="G13" s="135"/>
      <c r="H13" s="135"/>
      <c r="I13" s="135"/>
      <c r="J13" s="135"/>
      <c r="K13" s="181"/>
      <c r="L13" s="181">
        <f t="shared" si="5"/>
        <v>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x14ac:dyDescent="0.2">
      <c r="A14" s="101">
        <v>329</v>
      </c>
      <c r="B14" s="102" t="s">
        <v>29</v>
      </c>
      <c r="C14" s="136">
        <f>SUM(D14:J14)</f>
        <v>2000</v>
      </c>
      <c r="D14" s="135">
        <v>2000</v>
      </c>
      <c r="E14" s="135"/>
      <c r="F14" s="135"/>
      <c r="G14" s="135"/>
      <c r="H14" s="135"/>
      <c r="I14" s="135"/>
      <c r="J14" s="135"/>
      <c r="K14" s="181"/>
      <c r="L14" s="181">
        <f t="shared" si="5"/>
        <v>0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</row>
    <row r="15" spans="1:63" s="4" customFormat="1" ht="25.5" x14ac:dyDescent="0.2">
      <c r="A15" s="97" t="s">
        <v>53</v>
      </c>
      <c r="B15" s="88" t="s">
        <v>54</v>
      </c>
      <c r="C15" s="165">
        <f>SUM(C16)</f>
        <v>1000</v>
      </c>
      <c r="D15" s="165">
        <f t="shared" ref="D15:J15" si="11">SUM(D16)</f>
        <v>1000</v>
      </c>
      <c r="E15" s="165">
        <f t="shared" si="11"/>
        <v>0</v>
      </c>
      <c r="F15" s="165">
        <f t="shared" si="11"/>
        <v>0</v>
      </c>
      <c r="G15" s="165">
        <f t="shared" si="11"/>
        <v>0</v>
      </c>
      <c r="H15" s="165">
        <f t="shared" si="11"/>
        <v>0</v>
      </c>
      <c r="I15" s="165">
        <f t="shared" si="11"/>
        <v>0</v>
      </c>
      <c r="J15" s="150">
        <f t="shared" si="11"/>
        <v>0</v>
      </c>
      <c r="K15" s="150">
        <f t="shared" si="4"/>
        <v>1020</v>
      </c>
      <c r="L15" s="150">
        <f t="shared" si="5"/>
        <v>1040.3999999999999</v>
      </c>
    </row>
    <row r="16" spans="1:63" s="4" customFormat="1" x14ac:dyDescent="0.2">
      <c r="A16" s="173">
        <v>32</v>
      </c>
      <c r="B16" s="174" t="s">
        <v>147</v>
      </c>
      <c r="C16" s="181">
        <f t="shared" ref="C16" si="12">SUM(D16:J16)</f>
        <v>1000</v>
      </c>
      <c r="D16" s="181">
        <f t="shared" ref="D16:J16" si="13">SUM(D17)</f>
        <v>1000</v>
      </c>
      <c r="E16" s="181">
        <f t="shared" si="13"/>
        <v>0</v>
      </c>
      <c r="F16" s="181">
        <f t="shared" si="13"/>
        <v>0</v>
      </c>
      <c r="G16" s="181">
        <f t="shared" si="13"/>
        <v>0</v>
      </c>
      <c r="H16" s="181">
        <f t="shared" si="13"/>
        <v>0</v>
      </c>
      <c r="I16" s="181">
        <f t="shared" si="13"/>
        <v>0</v>
      </c>
      <c r="J16" s="181">
        <f t="shared" si="13"/>
        <v>0</v>
      </c>
      <c r="K16" s="181">
        <f t="shared" si="4"/>
        <v>1020</v>
      </c>
      <c r="L16" s="181">
        <f t="shared" si="5"/>
        <v>1040.3999999999999</v>
      </c>
    </row>
    <row r="17" spans="1:63" s="4" customFormat="1" x14ac:dyDescent="0.2">
      <c r="A17" s="177">
        <v>322</v>
      </c>
      <c r="B17" s="178" t="s">
        <v>27</v>
      </c>
      <c r="C17" s="133">
        <f>SUM(D17:J17)</f>
        <v>1000</v>
      </c>
      <c r="D17" s="133">
        <v>1000</v>
      </c>
      <c r="E17" s="133"/>
      <c r="F17" s="133"/>
      <c r="G17" s="133"/>
      <c r="H17" s="133"/>
      <c r="I17" s="133"/>
      <c r="J17" s="181"/>
      <c r="K17" s="181"/>
      <c r="L17" s="181">
        <f t="shared" si="5"/>
        <v>0</v>
      </c>
    </row>
    <row r="18" spans="1:63" s="154" customFormat="1" x14ac:dyDescent="0.2">
      <c r="A18" s="152" t="s">
        <v>63</v>
      </c>
      <c r="B18" s="153" t="s">
        <v>95</v>
      </c>
      <c r="C18" s="165">
        <f>SUM(C19)</f>
        <v>296500</v>
      </c>
      <c r="D18" s="165">
        <f t="shared" ref="D18:J19" si="14">SUM(D19)</f>
        <v>296500</v>
      </c>
      <c r="E18" s="165">
        <f t="shared" si="14"/>
        <v>0</v>
      </c>
      <c r="F18" s="165">
        <f t="shared" si="14"/>
        <v>0</v>
      </c>
      <c r="G18" s="165">
        <f t="shared" si="14"/>
        <v>0</v>
      </c>
      <c r="H18" s="165">
        <f t="shared" si="14"/>
        <v>0</v>
      </c>
      <c r="I18" s="165">
        <f t="shared" si="14"/>
        <v>0</v>
      </c>
      <c r="J18" s="165">
        <f t="shared" si="14"/>
        <v>0</v>
      </c>
      <c r="K18" s="165">
        <f t="shared" si="4"/>
        <v>302430</v>
      </c>
      <c r="L18" s="165">
        <f t="shared" si="5"/>
        <v>308478.60000000003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s="4" customFormat="1" x14ac:dyDescent="0.2">
      <c r="A19" s="190" t="s">
        <v>70</v>
      </c>
      <c r="B19" s="191" t="s">
        <v>71</v>
      </c>
      <c r="C19" s="200">
        <f>SUM(C20)</f>
        <v>296500</v>
      </c>
      <c r="D19" s="200">
        <f t="shared" si="14"/>
        <v>296500</v>
      </c>
      <c r="E19" s="200">
        <f t="shared" si="14"/>
        <v>0</v>
      </c>
      <c r="F19" s="200">
        <f t="shared" si="14"/>
        <v>0</v>
      </c>
      <c r="G19" s="200">
        <f t="shared" si="14"/>
        <v>0</v>
      </c>
      <c r="H19" s="200">
        <f t="shared" si="14"/>
        <v>0</v>
      </c>
      <c r="I19" s="200">
        <f t="shared" si="14"/>
        <v>0</v>
      </c>
      <c r="J19" s="200">
        <f t="shared" si="14"/>
        <v>0</v>
      </c>
      <c r="K19" s="200">
        <f t="shared" si="4"/>
        <v>302430</v>
      </c>
      <c r="L19" s="200">
        <f t="shared" si="5"/>
        <v>308478.60000000003</v>
      </c>
    </row>
    <row r="20" spans="1:63" x14ac:dyDescent="0.2">
      <c r="A20" s="140" t="s">
        <v>67</v>
      </c>
      <c r="B20" s="141" t="s">
        <v>57</v>
      </c>
      <c r="C20" s="171">
        <f>SUM(C21+C25)</f>
        <v>296500</v>
      </c>
      <c r="D20" s="171">
        <f t="shared" ref="D20:J20" si="15">SUM(D21+D25)</f>
        <v>296500</v>
      </c>
      <c r="E20" s="171">
        <f t="shared" si="15"/>
        <v>0</v>
      </c>
      <c r="F20" s="171">
        <f t="shared" si="15"/>
        <v>0</v>
      </c>
      <c r="G20" s="171">
        <f t="shared" si="15"/>
        <v>0</v>
      </c>
      <c r="H20" s="171">
        <f t="shared" si="15"/>
        <v>0</v>
      </c>
      <c r="I20" s="171">
        <f t="shared" si="15"/>
        <v>0</v>
      </c>
      <c r="J20" s="171">
        <f t="shared" si="15"/>
        <v>0</v>
      </c>
      <c r="K20" s="181">
        <f t="shared" si="4"/>
        <v>302430</v>
      </c>
      <c r="L20" s="181">
        <f t="shared" si="5"/>
        <v>308478.60000000003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</row>
    <row r="21" spans="1:63" s="4" customFormat="1" x14ac:dyDescent="0.2">
      <c r="A21" s="173">
        <v>31</v>
      </c>
      <c r="B21" s="174" t="s">
        <v>148</v>
      </c>
      <c r="C21" s="181">
        <f>SUM(C22:C24)</f>
        <v>292000</v>
      </c>
      <c r="D21" s="181">
        <f t="shared" ref="D21:J21" si="16">SUM(D22:D24)</f>
        <v>292000</v>
      </c>
      <c r="E21" s="181">
        <f t="shared" si="16"/>
        <v>0</v>
      </c>
      <c r="F21" s="181">
        <f t="shared" si="16"/>
        <v>0</v>
      </c>
      <c r="G21" s="181">
        <f t="shared" si="16"/>
        <v>0</v>
      </c>
      <c r="H21" s="181">
        <f t="shared" si="16"/>
        <v>0</v>
      </c>
      <c r="I21" s="181">
        <f t="shared" si="16"/>
        <v>0</v>
      </c>
      <c r="J21" s="181">
        <f t="shared" si="16"/>
        <v>0</v>
      </c>
      <c r="K21" s="181">
        <f t="shared" si="4"/>
        <v>297840</v>
      </c>
      <c r="L21" s="181">
        <f t="shared" si="5"/>
        <v>303796.8</v>
      </c>
    </row>
    <row r="22" spans="1:63" x14ac:dyDescent="0.2">
      <c r="A22" s="101">
        <v>311</v>
      </c>
      <c r="B22" s="102" t="s">
        <v>23</v>
      </c>
      <c r="C22" s="136">
        <f>SUM(D22:J22)</f>
        <v>240000</v>
      </c>
      <c r="D22" s="135">
        <v>240000</v>
      </c>
      <c r="E22" s="135"/>
      <c r="F22" s="135"/>
      <c r="G22" s="135"/>
      <c r="H22" s="135"/>
      <c r="I22" s="135"/>
      <c r="J22" s="135"/>
      <c r="K22" s="181"/>
      <c r="L22" s="181">
        <f t="shared" si="5"/>
        <v>0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</row>
    <row r="23" spans="1:63" x14ac:dyDescent="0.2">
      <c r="A23" s="101">
        <v>312</v>
      </c>
      <c r="B23" s="102" t="s">
        <v>24</v>
      </c>
      <c r="C23" s="136">
        <f t="shared" ref="C23:C24" si="17">SUM(D23:J23)</f>
        <v>12000</v>
      </c>
      <c r="D23" s="135">
        <v>12000</v>
      </c>
      <c r="E23" s="135"/>
      <c r="F23" s="135"/>
      <c r="G23" s="135"/>
      <c r="H23" s="135"/>
      <c r="I23" s="135"/>
      <c r="J23" s="135"/>
      <c r="K23" s="181"/>
      <c r="L23" s="181">
        <f t="shared" si="5"/>
        <v>0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</row>
    <row r="24" spans="1:63" x14ac:dyDescent="0.2">
      <c r="A24" s="101">
        <v>313</v>
      </c>
      <c r="B24" s="102" t="s">
        <v>25</v>
      </c>
      <c r="C24" s="136">
        <f t="shared" si="17"/>
        <v>40000</v>
      </c>
      <c r="D24" s="135">
        <v>40000</v>
      </c>
      <c r="E24" s="135"/>
      <c r="F24" s="135"/>
      <c r="G24" s="135"/>
      <c r="H24" s="135"/>
      <c r="I24" s="135"/>
      <c r="J24" s="135"/>
      <c r="K24" s="181"/>
      <c r="L24" s="181">
        <f t="shared" si="5"/>
        <v>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</row>
    <row r="25" spans="1:63" s="4" customFormat="1" x14ac:dyDescent="0.2">
      <c r="A25" s="173">
        <v>32</v>
      </c>
      <c r="B25" s="174" t="s">
        <v>147</v>
      </c>
      <c r="C25" s="181">
        <f>SUM(C26)</f>
        <v>4500</v>
      </c>
      <c r="D25" s="181">
        <f t="shared" ref="D25:J25" si="18">SUM(D26)</f>
        <v>4500</v>
      </c>
      <c r="E25" s="181">
        <f t="shared" si="18"/>
        <v>0</v>
      </c>
      <c r="F25" s="181">
        <f t="shared" si="18"/>
        <v>0</v>
      </c>
      <c r="G25" s="181">
        <f t="shared" si="18"/>
        <v>0</v>
      </c>
      <c r="H25" s="181">
        <f t="shared" si="18"/>
        <v>0</v>
      </c>
      <c r="I25" s="181">
        <f t="shared" si="18"/>
        <v>0</v>
      </c>
      <c r="J25" s="181">
        <f t="shared" si="18"/>
        <v>0</v>
      </c>
      <c r="K25" s="181">
        <f t="shared" si="4"/>
        <v>4590</v>
      </c>
      <c r="L25" s="181">
        <f t="shared" si="5"/>
        <v>4681.8</v>
      </c>
    </row>
    <row r="26" spans="1:63" s="4" customFormat="1" x14ac:dyDescent="0.2">
      <c r="A26" s="176">
        <v>321</v>
      </c>
      <c r="B26" s="175" t="s">
        <v>26</v>
      </c>
      <c r="C26" s="135">
        <f>SUM(D26:J26)</f>
        <v>4500</v>
      </c>
      <c r="D26" s="135">
        <v>4500</v>
      </c>
      <c r="E26" s="133"/>
      <c r="F26" s="133"/>
      <c r="G26" s="133"/>
      <c r="H26" s="133"/>
      <c r="I26" s="133"/>
      <c r="J26" s="133"/>
      <c r="K26" s="181"/>
      <c r="L26" s="181">
        <f t="shared" si="5"/>
        <v>0</v>
      </c>
    </row>
    <row r="27" spans="1:63" s="85" customFormat="1" x14ac:dyDescent="0.2">
      <c r="A27" s="101"/>
      <c r="B27" s="102"/>
      <c r="C27" s="136"/>
      <c r="D27" s="135"/>
      <c r="E27" s="135"/>
      <c r="F27" s="135"/>
      <c r="G27" s="135"/>
      <c r="H27" s="135"/>
      <c r="I27" s="135"/>
      <c r="J27" s="135"/>
      <c r="K27" s="181"/>
      <c r="L27" s="181">
        <f t="shared" si="5"/>
        <v>0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</row>
    <row r="28" spans="1:63" s="154" customFormat="1" ht="25.5" x14ac:dyDescent="0.2">
      <c r="A28" s="140" t="s">
        <v>52</v>
      </c>
      <c r="B28" s="141" t="s">
        <v>96</v>
      </c>
      <c r="C28" s="150">
        <f>SUM(C29+C45)</f>
        <v>527991</v>
      </c>
      <c r="D28" s="150">
        <f t="shared" ref="D28:J28" si="19">SUM(D29+D45)</f>
        <v>527991</v>
      </c>
      <c r="E28" s="150">
        <f t="shared" si="19"/>
        <v>0</v>
      </c>
      <c r="F28" s="150">
        <f t="shared" si="19"/>
        <v>0</v>
      </c>
      <c r="G28" s="150">
        <f t="shared" si="19"/>
        <v>0</v>
      </c>
      <c r="H28" s="150">
        <f t="shared" si="19"/>
        <v>0</v>
      </c>
      <c r="I28" s="150">
        <f t="shared" si="19"/>
        <v>0</v>
      </c>
      <c r="J28" s="150">
        <f t="shared" si="19"/>
        <v>0</v>
      </c>
      <c r="K28" s="150">
        <f t="shared" si="4"/>
        <v>538550.81999999995</v>
      </c>
      <c r="L28" s="150">
        <f t="shared" si="5"/>
        <v>549321.83639999991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4" customFormat="1" x14ac:dyDescent="0.2">
      <c r="A29" s="192" t="s">
        <v>88</v>
      </c>
      <c r="B29" s="193" t="s">
        <v>86</v>
      </c>
      <c r="C29" s="200">
        <f>SUM(C30+C41)</f>
        <v>479491</v>
      </c>
      <c r="D29" s="200">
        <v>479491</v>
      </c>
      <c r="E29" s="200">
        <f t="shared" ref="E29:J29" si="20">SUM(E30)</f>
        <v>0</v>
      </c>
      <c r="F29" s="200">
        <f t="shared" si="20"/>
        <v>0</v>
      </c>
      <c r="G29" s="200">
        <f t="shared" si="20"/>
        <v>0</v>
      </c>
      <c r="H29" s="200">
        <f t="shared" si="20"/>
        <v>0</v>
      </c>
      <c r="I29" s="200">
        <f t="shared" si="20"/>
        <v>0</v>
      </c>
      <c r="J29" s="200">
        <f t="shared" si="20"/>
        <v>0</v>
      </c>
      <c r="K29" s="200">
        <f t="shared" si="4"/>
        <v>489080.82</v>
      </c>
      <c r="L29" s="200">
        <f t="shared" si="5"/>
        <v>498862.43640000006</v>
      </c>
    </row>
    <row r="30" spans="1:63" s="126" customFormat="1" x14ac:dyDescent="0.2">
      <c r="A30" s="170" t="s">
        <v>48</v>
      </c>
      <c r="B30" s="163" t="s">
        <v>97</v>
      </c>
      <c r="C30" s="150">
        <f>SUM(C31+C36+C38)</f>
        <v>204441</v>
      </c>
      <c r="D30" s="150">
        <f t="shared" ref="D30:J30" si="21">SUM(D31+D36+D38)</f>
        <v>204441</v>
      </c>
      <c r="E30" s="150">
        <f t="shared" si="21"/>
        <v>0</v>
      </c>
      <c r="F30" s="150">
        <f t="shared" si="21"/>
        <v>0</v>
      </c>
      <c r="G30" s="150">
        <f t="shared" si="21"/>
        <v>0</v>
      </c>
      <c r="H30" s="150">
        <f t="shared" si="21"/>
        <v>0</v>
      </c>
      <c r="I30" s="150">
        <f t="shared" si="21"/>
        <v>0</v>
      </c>
      <c r="J30" s="150">
        <f t="shared" si="21"/>
        <v>0</v>
      </c>
      <c r="K30" s="181">
        <f t="shared" si="4"/>
        <v>208529.82</v>
      </c>
      <c r="L30" s="181">
        <f t="shared" si="5"/>
        <v>212700.41640000002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</row>
    <row r="31" spans="1:63" s="4" customFormat="1" x14ac:dyDescent="0.2">
      <c r="A31" s="173">
        <v>32</v>
      </c>
      <c r="B31" s="174" t="s">
        <v>147</v>
      </c>
      <c r="C31" s="181">
        <f>SUM(C32:C35)</f>
        <v>200441</v>
      </c>
      <c r="D31" s="181">
        <f t="shared" ref="D31:J31" si="22">SUM(D32:D35)</f>
        <v>200441</v>
      </c>
      <c r="E31" s="181">
        <f t="shared" si="22"/>
        <v>0</v>
      </c>
      <c r="F31" s="181">
        <f t="shared" si="22"/>
        <v>0</v>
      </c>
      <c r="G31" s="181">
        <f t="shared" si="22"/>
        <v>0</v>
      </c>
      <c r="H31" s="181">
        <f t="shared" si="22"/>
        <v>0</v>
      </c>
      <c r="I31" s="181">
        <f t="shared" si="22"/>
        <v>0</v>
      </c>
      <c r="J31" s="181">
        <f t="shared" si="22"/>
        <v>0</v>
      </c>
      <c r="K31" s="181">
        <f t="shared" si="4"/>
        <v>204449.82</v>
      </c>
      <c r="L31" s="181">
        <f t="shared" si="5"/>
        <v>208538.81640000001</v>
      </c>
    </row>
    <row r="32" spans="1:63" s="85" customFormat="1" x14ac:dyDescent="0.2">
      <c r="A32" s="177">
        <v>321</v>
      </c>
      <c r="B32" s="178" t="s">
        <v>26</v>
      </c>
      <c r="C32" s="135">
        <f>SUM(D32:J32)</f>
        <v>21600</v>
      </c>
      <c r="D32" s="135">
        <v>21600</v>
      </c>
      <c r="E32" s="135"/>
      <c r="F32" s="135"/>
      <c r="G32" s="135"/>
      <c r="H32" s="135"/>
      <c r="I32" s="135"/>
      <c r="J32" s="135"/>
      <c r="K32" s="181"/>
      <c r="L32" s="181">
        <f t="shared" si="5"/>
        <v>0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1:63" s="85" customFormat="1" x14ac:dyDescent="0.2">
      <c r="A33" s="177">
        <v>322</v>
      </c>
      <c r="B33" s="178" t="s">
        <v>27</v>
      </c>
      <c r="C33" s="135">
        <f t="shared" ref="C33:C35" si="23">SUM(D33:J33)</f>
        <v>80000</v>
      </c>
      <c r="D33" s="135">
        <v>80000</v>
      </c>
      <c r="E33" s="135"/>
      <c r="F33" s="135"/>
      <c r="G33" s="135"/>
      <c r="H33" s="135"/>
      <c r="I33" s="135"/>
      <c r="J33" s="135"/>
      <c r="K33" s="181"/>
      <c r="L33" s="181">
        <f t="shared" si="5"/>
        <v>0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</row>
    <row r="34" spans="1:63" s="151" customFormat="1" x14ac:dyDescent="0.2">
      <c r="A34" s="177">
        <v>323</v>
      </c>
      <c r="B34" s="178" t="s">
        <v>28</v>
      </c>
      <c r="C34" s="135">
        <f t="shared" si="23"/>
        <v>88841</v>
      </c>
      <c r="D34" s="161">
        <v>88841</v>
      </c>
      <c r="E34" s="181"/>
      <c r="F34" s="181"/>
      <c r="G34" s="181"/>
      <c r="H34" s="181"/>
      <c r="I34" s="181"/>
      <c r="J34" s="181"/>
      <c r="K34" s="181"/>
      <c r="L34" s="181">
        <f t="shared" si="5"/>
        <v>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</row>
    <row r="35" spans="1:63" s="149" customFormat="1" x14ac:dyDescent="0.2">
      <c r="A35" s="177">
        <v>329</v>
      </c>
      <c r="B35" s="178" t="s">
        <v>29</v>
      </c>
      <c r="C35" s="135">
        <f t="shared" si="23"/>
        <v>10000</v>
      </c>
      <c r="D35" s="135">
        <v>10000</v>
      </c>
      <c r="E35" s="133"/>
      <c r="F35" s="133"/>
      <c r="G35" s="133"/>
      <c r="H35" s="133"/>
      <c r="I35" s="133"/>
      <c r="J35" s="133"/>
      <c r="K35" s="181"/>
      <c r="L35" s="181">
        <f t="shared" si="5"/>
        <v>0</v>
      </c>
    </row>
    <row r="36" spans="1:63" s="4" customFormat="1" x14ac:dyDescent="0.2">
      <c r="A36" s="173">
        <v>34</v>
      </c>
      <c r="B36" s="174" t="s">
        <v>149</v>
      </c>
      <c r="C36" s="181">
        <f>SUM(C37)</f>
        <v>3000</v>
      </c>
      <c r="D36" s="181">
        <f t="shared" ref="D36:J36" si="24">SUM(D37)</f>
        <v>3000</v>
      </c>
      <c r="E36" s="181">
        <f t="shared" si="24"/>
        <v>0</v>
      </c>
      <c r="F36" s="181">
        <f t="shared" si="24"/>
        <v>0</v>
      </c>
      <c r="G36" s="181">
        <f t="shared" si="24"/>
        <v>0</v>
      </c>
      <c r="H36" s="181">
        <f t="shared" si="24"/>
        <v>0</v>
      </c>
      <c r="I36" s="181">
        <f t="shared" si="24"/>
        <v>0</v>
      </c>
      <c r="J36" s="181">
        <f t="shared" si="24"/>
        <v>0</v>
      </c>
      <c r="K36" s="181">
        <f t="shared" si="4"/>
        <v>3060</v>
      </c>
      <c r="L36" s="181">
        <f t="shared" si="5"/>
        <v>3121.2000000000003</v>
      </c>
    </row>
    <row r="37" spans="1:63" s="85" customFormat="1" x14ac:dyDescent="0.2">
      <c r="A37" s="101">
        <v>343</v>
      </c>
      <c r="B37" s="102" t="s">
        <v>98</v>
      </c>
      <c r="C37" s="136">
        <f>SUM(D37:J37)</f>
        <v>3000</v>
      </c>
      <c r="D37" s="135">
        <v>3000</v>
      </c>
      <c r="E37" s="135"/>
      <c r="F37" s="135"/>
      <c r="G37" s="135"/>
      <c r="H37" s="135"/>
      <c r="I37" s="135"/>
      <c r="J37" s="135"/>
      <c r="K37" s="181"/>
      <c r="L37" s="181">
        <f t="shared" si="5"/>
        <v>0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</row>
    <row r="38" spans="1:63" s="4" customFormat="1" ht="25.5" x14ac:dyDescent="0.2">
      <c r="A38" s="173">
        <v>42</v>
      </c>
      <c r="B38" s="174" t="s">
        <v>150</v>
      </c>
      <c r="C38" s="181">
        <f>SUM(C39)</f>
        <v>1000</v>
      </c>
      <c r="D38" s="181">
        <f t="shared" ref="D38:J38" si="25">SUM(D39)</f>
        <v>1000</v>
      </c>
      <c r="E38" s="181">
        <f t="shared" si="25"/>
        <v>0</v>
      </c>
      <c r="F38" s="181">
        <f t="shared" si="25"/>
        <v>0</v>
      </c>
      <c r="G38" s="181">
        <f t="shared" si="25"/>
        <v>0</v>
      </c>
      <c r="H38" s="181">
        <f t="shared" si="25"/>
        <v>0</v>
      </c>
      <c r="I38" s="181">
        <f t="shared" si="25"/>
        <v>0</v>
      </c>
      <c r="J38" s="181">
        <f t="shared" si="25"/>
        <v>0</v>
      </c>
      <c r="K38" s="181">
        <f t="shared" si="4"/>
        <v>1020</v>
      </c>
      <c r="L38" s="181">
        <f t="shared" si="5"/>
        <v>1040.3999999999999</v>
      </c>
    </row>
    <row r="39" spans="1:63" s="160" customFormat="1" x14ac:dyDescent="0.2">
      <c r="A39" s="101">
        <v>422</v>
      </c>
      <c r="B39" s="102" t="s">
        <v>31</v>
      </c>
      <c r="C39" s="136">
        <f>SUM(D39)</f>
        <v>1000</v>
      </c>
      <c r="D39" s="135">
        <v>1000</v>
      </c>
      <c r="E39" s="135"/>
      <c r="F39" s="135"/>
      <c r="G39" s="135"/>
      <c r="H39" s="135"/>
      <c r="I39" s="135"/>
      <c r="J39" s="135"/>
      <c r="K39" s="181"/>
      <c r="L39" s="181">
        <f t="shared" si="5"/>
        <v>0</v>
      </c>
    </row>
    <row r="40" spans="1:63" s="85" customFormat="1" x14ac:dyDescent="0.2">
      <c r="A40" s="101"/>
      <c r="B40" s="102"/>
      <c r="C40" s="135"/>
      <c r="D40" s="135"/>
      <c r="E40" s="135"/>
      <c r="F40" s="135"/>
      <c r="G40" s="135"/>
      <c r="H40" s="135"/>
      <c r="I40" s="135"/>
      <c r="J40" s="135"/>
      <c r="K40" s="181"/>
      <c r="L40" s="181">
        <f t="shared" si="5"/>
        <v>0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</row>
    <row r="41" spans="1:63" s="85" customFormat="1" ht="25.5" x14ac:dyDescent="0.2">
      <c r="A41" s="99" t="s">
        <v>53</v>
      </c>
      <c r="B41" s="90" t="s">
        <v>54</v>
      </c>
      <c r="C41" s="165">
        <f>SUM(C42)</f>
        <v>275050</v>
      </c>
      <c r="D41" s="165">
        <f t="shared" ref="D41:J41" si="26">SUM(D42)</f>
        <v>275050</v>
      </c>
      <c r="E41" s="165">
        <f t="shared" si="26"/>
        <v>0</v>
      </c>
      <c r="F41" s="165">
        <f t="shared" si="26"/>
        <v>0</v>
      </c>
      <c r="G41" s="165">
        <f t="shared" si="26"/>
        <v>0</v>
      </c>
      <c r="H41" s="165">
        <f t="shared" si="26"/>
        <v>0</v>
      </c>
      <c r="I41" s="165">
        <f t="shared" si="26"/>
        <v>0</v>
      </c>
      <c r="J41" s="165">
        <f t="shared" si="26"/>
        <v>0</v>
      </c>
      <c r="K41" s="165">
        <f t="shared" si="4"/>
        <v>280551</v>
      </c>
      <c r="L41" s="165">
        <f t="shared" si="5"/>
        <v>286162.02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</row>
    <row r="42" spans="1:63" s="4" customFormat="1" x14ac:dyDescent="0.2">
      <c r="A42" s="168">
        <v>32</v>
      </c>
      <c r="B42" s="217" t="s">
        <v>147</v>
      </c>
      <c r="C42" s="181">
        <f>SUM(C43:C44)</f>
        <v>275050</v>
      </c>
      <c r="D42" s="181">
        <f t="shared" ref="D42:J42" si="27">SUM(D43:D44)</f>
        <v>275050</v>
      </c>
      <c r="E42" s="181">
        <f t="shared" si="27"/>
        <v>0</v>
      </c>
      <c r="F42" s="181">
        <f t="shared" si="27"/>
        <v>0</v>
      </c>
      <c r="G42" s="181">
        <f t="shared" si="27"/>
        <v>0</v>
      </c>
      <c r="H42" s="181">
        <f t="shared" si="27"/>
        <v>0</v>
      </c>
      <c r="I42" s="181">
        <f t="shared" si="27"/>
        <v>0</v>
      </c>
      <c r="J42" s="181">
        <f t="shared" si="27"/>
        <v>0</v>
      </c>
      <c r="K42" s="181">
        <f t="shared" si="4"/>
        <v>280551</v>
      </c>
      <c r="L42" s="181">
        <f t="shared" si="5"/>
        <v>286162.02</v>
      </c>
    </row>
    <row r="43" spans="1:63" x14ac:dyDescent="0.2">
      <c r="A43" s="101">
        <v>322</v>
      </c>
      <c r="B43" s="102" t="s">
        <v>27</v>
      </c>
      <c r="C43" s="136">
        <f>SUM(D43:J43)</f>
        <v>262050</v>
      </c>
      <c r="D43" s="135">
        <v>262050</v>
      </c>
      <c r="E43" s="135"/>
      <c r="F43" s="135"/>
      <c r="G43" s="135"/>
      <c r="H43" s="135"/>
      <c r="I43" s="135"/>
      <c r="J43" s="135"/>
      <c r="K43" s="181"/>
      <c r="L43" s="181">
        <f t="shared" si="5"/>
        <v>0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</row>
    <row r="44" spans="1:63" x14ac:dyDescent="0.2">
      <c r="A44" s="101">
        <v>323</v>
      </c>
      <c r="B44" s="102" t="s">
        <v>28</v>
      </c>
      <c r="C44" s="136">
        <f>SUM(D44:J44)</f>
        <v>13000</v>
      </c>
      <c r="D44" s="135">
        <v>13000</v>
      </c>
      <c r="E44" s="135"/>
      <c r="F44" s="135"/>
      <c r="G44" s="135"/>
      <c r="H44" s="135"/>
      <c r="I44" s="135"/>
      <c r="J44" s="135"/>
      <c r="K44" s="181"/>
      <c r="L44" s="181">
        <f t="shared" si="5"/>
        <v>0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</row>
    <row r="45" spans="1:63" s="126" customFormat="1" x14ac:dyDescent="0.2">
      <c r="A45" s="192" t="s">
        <v>88</v>
      </c>
      <c r="B45" s="193" t="s">
        <v>74</v>
      </c>
      <c r="C45" s="200">
        <f>SUM(C46)</f>
        <v>48500</v>
      </c>
      <c r="D45" s="200">
        <f t="shared" ref="D45:J47" si="28">SUM(D46)</f>
        <v>48500</v>
      </c>
      <c r="E45" s="200">
        <f t="shared" si="28"/>
        <v>0</v>
      </c>
      <c r="F45" s="200">
        <f t="shared" si="28"/>
        <v>0</v>
      </c>
      <c r="G45" s="200">
        <f t="shared" si="28"/>
        <v>0</v>
      </c>
      <c r="H45" s="200">
        <f t="shared" si="28"/>
        <v>0</v>
      </c>
      <c r="I45" s="200">
        <f t="shared" si="28"/>
        <v>0</v>
      </c>
      <c r="J45" s="200">
        <f t="shared" si="28"/>
        <v>0</v>
      </c>
      <c r="K45" s="200">
        <f t="shared" si="4"/>
        <v>49470</v>
      </c>
      <c r="L45" s="200">
        <f t="shared" si="5"/>
        <v>50459.4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</row>
    <row r="46" spans="1:63" s="126" customFormat="1" x14ac:dyDescent="0.2">
      <c r="A46" s="127" t="s">
        <v>99</v>
      </c>
      <c r="B46" s="91" t="s">
        <v>55</v>
      </c>
      <c r="C46" s="172">
        <f>SUM(C47)</f>
        <v>48500</v>
      </c>
      <c r="D46" s="172">
        <f>SUM(D47)</f>
        <v>48500</v>
      </c>
      <c r="E46" s="172">
        <f t="shared" si="28"/>
        <v>0</v>
      </c>
      <c r="F46" s="172">
        <f t="shared" si="28"/>
        <v>0</v>
      </c>
      <c r="G46" s="172">
        <f t="shared" si="28"/>
        <v>0</v>
      </c>
      <c r="H46" s="172">
        <f t="shared" si="28"/>
        <v>0</v>
      </c>
      <c r="I46" s="172">
        <f t="shared" si="28"/>
        <v>0</v>
      </c>
      <c r="J46" s="172">
        <f t="shared" si="28"/>
        <v>0</v>
      </c>
      <c r="K46" s="181">
        <f t="shared" si="4"/>
        <v>49470</v>
      </c>
      <c r="L46" s="181">
        <f t="shared" si="5"/>
        <v>50459.4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</row>
    <row r="47" spans="1:63" s="4" customFormat="1" ht="25.5" x14ac:dyDescent="0.2">
      <c r="A47" s="173">
        <v>42</v>
      </c>
      <c r="B47" s="174" t="s">
        <v>150</v>
      </c>
      <c r="C47" s="181">
        <f>SUM(C48)</f>
        <v>48500</v>
      </c>
      <c r="D47" s="181">
        <f t="shared" ref="D47:E47" si="29">SUM(D48)</f>
        <v>48500</v>
      </c>
      <c r="E47" s="181">
        <f t="shared" si="29"/>
        <v>0</v>
      </c>
      <c r="F47" s="181">
        <f t="shared" si="28"/>
        <v>0</v>
      </c>
      <c r="G47" s="181">
        <f t="shared" si="28"/>
        <v>0</v>
      </c>
      <c r="H47" s="181">
        <f t="shared" si="28"/>
        <v>0</v>
      </c>
      <c r="I47" s="181">
        <f t="shared" si="28"/>
        <v>0</v>
      </c>
      <c r="J47" s="181">
        <f t="shared" si="28"/>
        <v>0</v>
      </c>
      <c r="K47" s="181">
        <f t="shared" si="4"/>
        <v>49470</v>
      </c>
      <c r="L47" s="181">
        <f t="shared" si="5"/>
        <v>50459.4</v>
      </c>
    </row>
    <row r="48" spans="1:63" s="160" customFormat="1" x14ac:dyDescent="0.2">
      <c r="A48" s="183">
        <v>422</v>
      </c>
      <c r="B48" s="184" t="s">
        <v>31</v>
      </c>
      <c r="C48" s="135">
        <f>SUM(D48:J48)</f>
        <v>48500</v>
      </c>
      <c r="D48" s="135">
        <v>48500</v>
      </c>
      <c r="E48" s="133"/>
      <c r="F48" s="133"/>
      <c r="G48" s="133"/>
      <c r="H48" s="133"/>
      <c r="I48" s="133"/>
      <c r="J48" s="133"/>
      <c r="K48" s="181"/>
      <c r="L48" s="181">
        <f t="shared" si="5"/>
        <v>0</v>
      </c>
    </row>
    <row r="49" spans="1:63" s="160" customFormat="1" x14ac:dyDescent="0.2">
      <c r="A49" s="103" t="s">
        <v>100</v>
      </c>
      <c r="B49" s="91" t="s">
        <v>101</v>
      </c>
      <c r="C49" s="150">
        <f>SUM(C50)</f>
        <v>41150</v>
      </c>
      <c r="D49" s="150">
        <f t="shared" ref="D49:J49" si="30">SUM(D50)</f>
        <v>0</v>
      </c>
      <c r="E49" s="150">
        <f t="shared" si="30"/>
        <v>41150</v>
      </c>
      <c r="F49" s="150">
        <f t="shared" si="30"/>
        <v>0</v>
      </c>
      <c r="G49" s="150">
        <f t="shared" si="30"/>
        <v>0</v>
      </c>
      <c r="H49" s="150">
        <f t="shared" si="30"/>
        <v>0</v>
      </c>
      <c r="I49" s="150">
        <f t="shared" si="30"/>
        <v>0</v>
      </c>
      <c r="J49" s="150">
        <f t="shared" si="30"/>
        <v>0</v>
      </c>
      <c r="K49" s="150">
        <f t="shared" si="4"/>
        <v>41973</v>
      </c>
      <c r="L49" s="150">
        <f t="shared" si="5"/>
        <v>42812.46</v>
      </c>
    </row>
    <row r="50" spans="1:63" s="151" customFormat="1" x14ac:dyDescent="0.2">
      <c r="A50" s="127" t="s">
        <v>56</v>
      </c>
      <c r="B50" s="105" t="s">
        <v>102</v>
      </c>
      <c r="C50" s="165">
        <f>SUM(C51+C62)</f>
        <v>41150</v>
      </c>
      <c r="D50" s="165">
        <f t="shared" ref="D50:J50" si="31">SUM(D51+D62)</f>
        <v>0</v>
      </c>
      <c r="E50" s="165">
        <f t="shared" si="31"/>
        <v>41150</v>
      </c>
      <c r="F50" s="165">
        <f t="shared" si="31"/>
        <v>0</v>
      </c>
      <c r="G50" s="165">
        <f t="shared" si="31"/>
        <v>0</v>
      </c>
      <c r="H50" s="165">
        <f t="shared" si="31"/>
        <v>0</v>
      </c>
      <c r="I50" s="165">
        <f t="shared" si="31"/>
        <v>0</v>
      </c>
      <c r="J50" s="165">
        <f t="shared" si="31"/>
        <v>0</v>
      </c>
      <c r="K50" s="165">
        <f t="shared" si="4"/>
        <v>41973</v>
      </c>
      <c r="L50" s="165">
        <f t="shared" si="5"/>
        <v>42812.46</v>
      </c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</row>
    <row r="51" spans="1:63" s="151" customFormat="1" x14ac:dyDescent="0.2">
      <c r="A51" s="194" t="s">
        <v>88</v>
      </c>
      <c r="B51" s="195" t="s">
        <v>86</v>
      </c>
      <c r="C51" s="200">
        <f>SUM(C52)</f>
        <v>35150</v>
      </c>
      <c r="D51" s="200">
        <f t="shared" ref="D51:J51" si="32">SUM(D52)</f>
        <v>0</v>
      </c>
      <c r="E51" s="200">
        <f t="shared" si="32"/>
        <v>35150</v>
      </c>
      <c r="F51" s="200">
        <f t="shared" si="32"/>
        <v>0</v>
      </c>
      <c r="G51" s="200">
        <f t="shared" si="32"/>
        <v>0</v>
      </c>
      <c r="H51" s="200">
        <f t="shared" si="32"/>
        <v>0</v>
      </c>
      <c r="I51" s="200">
        <f t="shared" si="32"/>
        <v>0</v>
      </c>
      <c r="J51" s="200">
        <f t="shared" si="32"/>
        <v>0</v>
      </c>
      <c r="K51" s="200">
        <f t="shared" si="4"/>
        <v>35853</v>
      </c>
      <c r="L51" s="200">
        <f t="shared" si="5"/>
        <v>36570.06</v>
      </c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</row>
    <row r="52" spans="1:63" s="149" customFormat="1" ht="25.5" x14ac:dyDescent="0.2">
      <c r="A52" s="103" t="s">
        <v>53</v>
      </c>
      <c r="B52" s="91" t="s">
        <v>54</v>
      </c>
      <c r="C52" s="150">
        <f>SUM(C53+C59)</f>
        <v>35150</v>
      </c>
      <c r="D52" s="150">
        <f t="shared" ref="D52:J52" si="33">SUM(D53+D59)</f>
        <v>0</v>
      </c>
      <c r="E52" s="150">
        <f t="shared" si="33"/>
        <v>35150</v>
      </c>
      <c r="F52" s="150">
        <f t="shared" si="33"/>
        <v>0</v>
      </c>
      <c r="G52" s="150">
        <f t="shared" si="33"/>
        <v>0</v>
      </c>
      <c r="H52" s="150">
        <f t="shared" si="33"/>
        <v>0</v>
      </c>
      <c r="I52" s="150">
        <f t="shared" si="33"/>
        <v>0</v>
      </c>
      <c r="J52" s="150">
        <f t="shared" si="33"/>
        <v>0</v>
      </c>
      <c r="K52" s="181">
        <f t="shared" si="4"/>
        <v>35853</v>
      </c>
      <c r="L52" s="181">
        <f t="shared" si="5"/>
        <v>36570.06</v>
      </c>
    </row>
    <row r="53" spans="1:63" s="4" customFormat="1" x14ac:dyDescent="0.2">
      <c r="A53" s="173">
        <v>32</v>
      </c>
      <c r="B53" s="174" t="s">
        <v>147</v>
      </c>
      <c r="C53" s="181">
        <f>SUM(C54:C58)</f>
        <v>34950</v>
      </c>
      <c r="D53" s="181">
        <f t="shared" ref="D53:J53" si="34">SUM(D54:D58)</f>
        <v>0</v>
      </c>
      <c r="E53" s="181">
        <f t="shared" si="34"/>
        <v>34950</v>
      </c>
      <c r="F53" s="181">
        <f t="shared" si="34"/>
        <v>0</v>
      </c>
      <c r="G53" s="181">
        <f t="shared" si="34"/>
        <v>0</v>
      </c>
      <c r="H53" s="181">
        <f t="shared" si="34"/>
        <v>0</v>
      </c>
      <c r="I53" s="181">
        <f t="shared" si="34"/>
        <v>0</v>
      </c>
      <c r="J53" s="181">
        <f t="shared" si="34"/>
        <v>0</v>
      </c>
      <c r="K53" s="181">
        <f t="shared" si="4"/>
        <v>35649</v>
      </c>
      <c r="L53" s="181">
        <f t="shared" si="5"/>
        <v>36361.980000000003</v>
      </c>
    </row>
    <row r="54" spans="1:63" s="148" customFormat="1" x14ac:dyDescent="0.2">
      <c r="A54" s="101">
        <v>321</v>
      </c>
      <c r="B54" s="102" t="s">
        <v>26</v>
      </c>
      <c r="C54" s="135">
        <f>SUM(D54:J54)</f>
        <v>5000</v>
      </c>
      <c r="D54" s="133"/>
      <c r="E54" s="133">
        <v>5000</v>
      </c>
      <c r="F54" s="133"/>
      <c r="G54" s="135"/>
      <c r="H54" s="133"/>
      <c r="I54" s="133"/>
      <c r="J54" s="133"/>
      <c r="K54" s="181"/>
      <c r="L54" s="181">
        <f t="shared" si="5"/>
        <v>0</v>
      </c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</row>
    <row r="55" spans="1:63" s="148" customFormat="1" x14ac:dyDescent="0.2">
      <c r="A55" s="101">
        <v>322</v>
      </c>
      <c r="B55" s="102" t="s">
        <v>78</v>
      </c>
      <c r="C55" s="135">
        <f t="shared" ref="C55:C58" si="35">SUM(D55:J55)</f>
        <v>10000</v>
      </c>
      <c r="D55" s="133"/>
      <c r="E55" s="135">
        <v>10000</v>
      </c>
      <c r="F55" s="135"/>
      <c r="G55" s="135"/>
      <c r="H55" s="133"/>
      <c r="I55" s="133"/>
      <c r="J55" s="133"/>
      <c r="K55" s="181"/>
      <c r="L55" s="181">
        <f t="shared" si="5"/>
        <v>0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</row>
    <row r="56" spans="1:63" s="148" customFormat="1" x14ac:dyDescent="0.2">
      <c r="A56" s="101">
        <v>323</v>
      </c>
      <c r="B56" s="102" t="s">
        <v>28</v>
      </c>
      <c r="C56" s="135">
        <f t="shared" si="35"/>
        <v>8000</v>
      </c>
      <c r="D56" s="133"/>
      <c r="E56" s="135">
        <v>8000</v>
      </c>
      <c r="F56" s="135"/>
      <c r="G56" s="135"/>
      <c r="H56" s="133"/>
      <c r="I56" s="133"/>
      <c r="J56" s="133"/>
      <c r="K56" s="181"/>
      <c r="L56" s="181">
        <f t="shared" si="5"/>
        <v>0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</row>
    <row r="57" spans="1:63" s="167" customFormat="1" x14ac:dyDescent="0.2">
      <c r="A57" s="101">
        <v>329</v>
      </c>
      <c r="B57" s="102" t="s">
        <v>29</v>
      </c>
      <c r="C57" s="135">
        <f t="shared" si="35"/>
        <v>9800</v>
      </c>
      <c r="D57" s="133"/>
      <c r="E57" s="135">
        <v>9800</v>
      </c>
      <c r="F57" s="135"/>
      <c r="G57" s="135"/>
      <c r="H57" s="133"/>
      <c r="I57" s="133"/>
      <c r="J57" s="133"/>
      <c r="K57" s="181"/>
      <c r="L57" s="181">
        <f t="shared" si="5"/>
        <v>0</v>
      </c>
    </row>
    <row r="58" spans="1:63" s="148" customFormat="1" x14ac:dyDescent="0.2">
      <c r="A58" s="101">
        <v>329</v>
      </c>
      <c r="B58" s="102" t="s">
        <v>29</v>
      </c>
      <c r="C58" s="135">
        <f t="shared" si="35"/>
        <v>2150</v>
      </c>
      <c r="D58" s="133"/>
      <c r="E58" s="135">
        <v>2150</v>
      </c>
      <c r="F58" s="135"/>
      <c r="G58" s="135"/>
      <c r="H58" s="133"/>
      <c r="I58" s="133"/>
      <c r="J58" s="133"/>
      <c r="K58" s="181"/>
      <c r="L58" s="181">
        <f t="shared" si="5"/>
        <v>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</row>
    <row r="59" spans="1:63" s="4" customFormat="1" x14ac:dyDescent="0.2">
      <c r="A59" s="173">
        <v>34</v>
      </c>
      <c r="B59" s="174" t="s">
        <v>149</v>
      </c>
      <c r="C59" s="181">
        <f>SUM(C60)</f>
        <v>200</v>
      </c>
      <c r="D59" s="181">
        <f t="shared" ref="D59:J59" si="36">SUM(D60)</f>
        <v>0</v>
      </c>
      <c r="E59" s="181">
        <f t="shared" si="36"/>
        <v>200</v>
      </c>
      <c r="F59" s="181">
        <f t="shared" si="36"/>
        <v>0</v>
      </c>
      <c r="G59" s="181">
        <f t="shared" si="36"/>
        <v>0</v>
      </c>
      <c r="H59" s="181">
        <f t="shared" si="36"/>
        <v>0</v>
      </c>
      <c r="I59" s="181">
        <f t="shared" si="36"/>
        <v>0</v>
      </c>
      <c r="J59" s="181">
        <f t="shared" si="36"/>
        <v>0</v>
      </c>
      <c r="K59" s="181">
        <f t="shared" si="4"/>
        <v>204</v>
      </c>
      <c r="L59" s="181">
        <f t="shared" si="5"/>
        <v>208.08</v>
      </c>
    </row>
    <row r="60" spans="1:63" s="148" customFormat="1" x14ac:dyDescent="0.2">
      <c r="A60" s="101">
        <v>343</v>
      </c>
      <c r="B60" s="102" t="s">
        <v>30</v>
      </c>
      <c r="C60" s="135">
        <f>SUM(D60:J60)</f>
        <v>200</v>
      </c>
      <c r="D60" s="133"/>
      <c r="E60" s="135">
        <v>200</v>
      </c>
      <c r="F60" s="135"/>
      <c r="G60" s="135"/>
      <c r="H60" s="133"/>
      <c r="I60" s="133"/>
      <c r="J60" s="133"/>
      <c r="K60" s="181"/>
      <c r="L60" s="181">
        <f t="shared" si="5"/>
        <v>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3" s="160" customFormat="1" x14ac:dyDescent="0.2">
      <c r="A61" s="101"/>
      <c r="B61" s="102"/>
      <c r="C61" s="135"/>
      <c r="D61" s="133"/>
      <c r="E61" s="135"/>
      <c r="F61" s="135"/>
      <c r="G61" s="135"/>
      <c r="H61" s="133"/>
      <c r="I61" s="133"/>
      <c r="J61" s="133"/>
      <c r="K61" s="181"/>
      <c r="L61" s="181">
        <f t="shared" si="5"/>
        <v>0</v>
      </c>
    </row>
    <row r="62" spans="1:63" s="151" customFormat="1" x14ac:dyDescent="0.2">
      <c r="A62" s="194" t="s">
        <v>73</v>
      </c>
      <c r="B62" s="196" t="s">
        <v>74</v>
      </c>
      <c r="C62" s="200">
        <f>SUM(C63)</f>
        <v>6000</v>
      </c>
      <c r="D62" s="200">
        <f t="shared" ref="D62:J64" si="37">SUM(D63)</f>
        <v>0</v>
      </c>
      <c r="E62" s="200">
        <f t="shared" si="37"/>
        <v>6000</v>
      </c>
      <c r="F62" s="200">
        <f t="shared" si="37"/>
        <v>0</v>
      </c>
      <c r="G62" s="200">
        <f t="shared" si="37"/>
        <v>0</v>
      </c>
      <c r="H62" s="200">
        <f t="shared" si="37"/>
        <v>0</v>
      </c>
      <c r="I62" s="200">
        <f t="shared" si="37"/>
        <v>0</v>
      </c>
      <c r="J62" s="200">
        <f t="shared" si="37"/>
        <v>0</v>
      </c>
      <c r="K62" s="200">
        <f t="shared" si="4"/>
        <v>6120</v>
      </c>
      <c r="L62" s="200">
        <f t="shared" si="5"/>
        <v>6242.4000000000005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</row>
    <row r="63" spans="1:63" s="149" customFormat="1" x14ac:dyDescent="0.2">
      <c r="A63" s="103" t="s">
        <v>64</v>
      </c>
      <c r="B63" s="91" t="s">
        <v>55</v>
      </c>
      <c r="C63" s="150">
        <f>SUM(C64)</f>
        <v>6000</v>
      </c>
      <c r="D63" s="150">
        <f t="shared" si="37"/>
        <v>0</v>
      </c>
      <c r="E63" s="150">
        <f t="shared" si="37"/>
        <v>6000</v>
      </c>
      <c r="F63" s="150">
        <f t="shared" si="37"/>
        <v>0</v>
      </c>
      <c r="G63" s="150">
        <f t="shared" si="37"/>
        <v>0</v>
      </c>
      <c r="H63" s="150">
        <f t="shared" si="37"/>
        <v>0</v>
      </c>
      <c r="I63" s="150">
        <f t="shared" si="37"/>
        <v>0</v>
      </c>
      <c r="J63" s="150">
        <f t="shared" si="37"/>
        <v>0</v>
      </c>
      <c r="K63" s="181">
        <f t="shared" si="4"/>
        <v>6120</v>
      </c>
      <c r="L63" s="181">
        <f t="shared" si="5"/>
        <v>6242.4000000000005</v>
      </c>
    </row>
    <row r="64" spans="1:63" s="4" customFormat="1" ht="25.5" x14ac:dyDescent="0.2">
      <c r="A64" s="173">
        <v>42</v>
      </c>
      <c r="B64" s="174" t="s">
        <v>150</v>
      </c>
      <c r="C64" s="181">
        <f>SUM(C65)</f>
        <v>6000</v>
      </c>
      <c r="D64" s="181">
        <f t="shared" si="37"/>
        <v>0</v>
      </c>
      <c r="E64" s="181">
        <f t="shared" si="37"/>
        <v>6000</v>
      </c>
      <c r="F64" s="181">
        <f t="shared" si="37"/>
        <v>0</v>
      </c>
      <c r="G64" s="181">
        <f t="shared" si="37"/>
        <v>0</v>
      </c>
      <c r="H64" s="181">
        <f t="shared" si="37"/>
        <v>0</v>
      </c>
      <c r="I64" s="181">
        <f t="shared" si="37"/>
        <v>0</v>
      </c>
      <c r="J64" s="181">
        <f t="shared" si="37"/>
        <v>0</v>
      </c>
      <c r="K64" s="181">
        <f t="shared" si="4"/>
        <v>6120</v>
      </c>
      <c r="L64" s="181">
        <f t="shared" si="5"/>
        <v>6242.4000000000005</v>
      </c>
    </row>
    <row r="65" spans="1:63" s="126" customFormat="1" x14ac:dyDescent="0.2">
      <c r="A65" s="101">
        <v>422</v>
      </c>
      <c r="B65" s="102" t="s">
        <v>31</v>
      </c>
      <c r="C65" s="136">
        <f>SUM(D65:J65)</f>
        <v>6000</v>
      </c>
      <c r="D65" s="135"/>
      <c r="E65" s="135">
        <v>6000</v>
      </c>
      <c r="F65" s="135"/>
      <c r="G65" s="135"/>
      <c r="H65" s="135"/>
      <c r="I65" s="135"/>
      <c r="J65" s="135"/>
      <c r="K65" s="181"/>
      <c r="L65" s="181">
        <f t="shared" si="5"/>
        <v>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</row>
    <row r="66" spans="1:63" s="126" customFormat="1" ht="12" customHeight="1" x14ac:dyDescent="0.2">
      <c r="A66" s="140" t="s">
        <v>103</v>
      </c>
      <c r="B66" s="163" t="s">
        <v>105</v>
      </c>
      <c r="C66" s="171">
        <f>SUM(C67)</f>
        <v>690000</v>
      </c>
      <c r="D66" s="171">
        <f t="shared" ref="D66:J68" si="38">SUM(D67)</f>
        <v>0</v>
      </c>
      <c r="E66" s="171">
        <f t="shared" si="38"/>
        <v>0</v>
      </c>
      <c r="F66" s="171">
        <f t="shared" si="38"/>
        <v>690000</v>
      </c>
      <c r="G66" s="171">
        <f t="shared" si="38"/>
        <v>0</v>
      </c>
      <c r="H66" s="171">
        <f t="shared" si="38"/>
        <v>0</v>
      </c>
      <c r="I66" s="171">
        <f t="shared" si="38"/>
        <v>0</v>
      </c>
      <c r="J66" s="171">
        <f t="shared" si="38"/>
        <v>0</v>
      </c>
      <c r="K66" s="150">
        <f t="shared" ref="K66:K69" si="39">SUM(C66/100)*102</f>
        <v>703800</v>
      </c>
      <c r="L66" s="150">
        <f t="shared" si="5"/>
        <v>717876</v>
      </c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</row>
    <row r="67" spans="1:63" s="139" customFormat="1" ht="12" customHeight="1" x14ac:dyDescent="0.2">
      <c r="A67" s="97" t="s">
        <v>104</v>
      </c>
      <c r="B67" s="164" t="s">
        <v>105</v>
      </c>
      <c r="C67" s="223">
        <f>SUM(C68)</f>
        <v>690000</v>
      </c>
      <c r="D67" s="223">
        <f t="shared" si="38"/>
        <v>0</v>
      </c>
      <c r="E67" s="223">
        <f t="shared" si="38"/>
        <v>0</v>
      </c>
      <c r="F67" s="223">
        <f t="shared" si="38"/>
        <v>690000</v>
      </c>
      <c r="G67" s="223">
        <f t="shared" si="38"/>
        <v>0</v>
      </c>
      <c r="H67" s="223">
        <f t="shared" si="38"/>
        <v>0</v>
      </c>
      <c r="I67" s="223">
        <f t="shared" si="38"/>
        <v>0</v>
      </c>
      <c r="J67" s="223">
        <f t="shared" si="38"/>
        <v>0</v>
      </c>
      <c r="K67" s="165">
        <f t="shared" si="39"/>
        <v>703800</v>
      </c>
      <c r="L67" s="165">
        <f t="shared" si="5"/>
        <v>717876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</row>
    <row r="68" spans="1:63" s="4" customFormat="1" ht="12.75" customHeight="1" x14ac:dyDescent="0.2">
      <c r="A68" s="104" t="s">
        <v>58</v>
      </c>
      <c r="B68" s="92" t="s">
        <v>59</v>
      </c>
      <c r="C68" s="202">
        <f>SUM(C69)</f>
        <v>690000</v>
      </c>
      <c r="D68" s="202">
        <f t="shared" si="38"/>
        <v>0</v>
      </c>
      <c r="E68" s="202">
        <f t="shared" si="38"/>
        <v>0</v>
      </c>
      <c r="F68" s="202">
        <f t="shared" si="38"/>
        <v>690000</v>
      </c>
      <c r="G68" s="202">
        <f t="shared" si="38"/>
        <v>0</v>
      </c>
      <c r="H68" s="202">
        <f t="shared" si="38"/>
        <v>0</v>
      </c>
      <c r="I68" s="202">
        <f t="shared" si="38"/>
        <v>0</v>
      </c>
      <c r="J68" s="202">
        <f t="shared" si="38"/>
        <v>0</v>
      </c>
      <c r="K68" s="202">
        <f t="shared" si="39"/>
        <v>703800</v>
      </c>
      <c r="L68" s="202">
        <f t="shared" si="5"/>
        <v>717876</v>
      </c>
    </row>
    <row r="69" spans="1:63" s="4" customFormat="1" x14ac:dyDescent="0.2">
      <c r="A69" s="194" t="s">
        <v>70</v>
      </c>
      <c r="B69" s="195" t="s">
        <v>71</v>
      </c>
      <c r="C69" s="200">
        <f>SUM(C70+C77)</f>
        <v>690000</v>
      </c>
      <c r="D69" s="200">
        <f t="shared" ref="D69:J69" si="40">SUM(D70+D77)</f>
        <v>0</v>
      </c>
      <c r="E69" s="200">
        <f t="shared" si="40"/>
        <v>0</v>
      </c>
      <c r="F69" s="200">
        <f t="shared" si="40"/>
        <v>690000</v>
      </c>
      <c r="G69" s="200">
        <f t="shared" si="40"/>
        <v>0</v>
      </c>
      <c r="H69" s="200">
        <f t="shared" si="40"/>
        <v>0</v>
      </c>
      <c r="I69" s="200">
        <f t="shared" si="40"/>
        <v>0</v>
      </c>
      <c r="J69" s="200">
        <f t="shared" si="40"/>
        <v>0</v>
      </c>
      <c r="K69" s="200">
        <f t="shared" si="39"/>
        <v>703800</v>
      </c>
      <c r="L69" s="200">
        <f t="shared" si="5"/>
        <v>717876</v>
      </c>
    </row>
    <row r="70" spans="1:63" s="154" customFormat="1" x14ac:dyDescent="0.2">
      <c r="A70" s="152" t="s">
        <v>68</v>
      </c>
      <c r="B70" s="153" t="s">
        <v>60</v>
      </c>
      <c r="C70" s="150">
        <f>SUM(C71+C75)</f>
        <v>490000</v>
      </c>
      <c r="D70" s="150">
        <f t="shared" ref="D70:L70" si="41">SUM(D71+D75)</f>
        <v>0</v>
      </c>
      <c r="E70" s="150">
        <f t="shared" si="41"/>
        <v>0</v>
      </c>
      <c r="F70" s="150">
        <f t="shared" si="41"/>
        <v>490000</v>
      </c>
      <c r="G70" s="150">
        <f t="shared" si="41"/>
        <v>0</v>
      </c>
      <c r="H70" s="150">
        <f t="shared" si="41"/>
        <v>0</v>
      </c>
      <c r="I70" s="150">
        <f t="shared" si="41"/>
        <v>0</v>
      </c>
      <c r="J70" s="150">
        <f t="shared" si="41"/>
        <v>0</v>
      </c>
      <c r="K70" s="150">
        <f t="shared" si="41"/>
        <v>499800</v>
      </c>
      <c r="L70" s="150">
        <f t="shared" si="41"/>
        <v>509796.00000000006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s="4" customFormat="1" x14ac:dyDescent="0.2">
      <c r="A71" s="173">
        <v>32</v>
      </c>
      <c r="B71" s="174" t="s">
        <v>147</v>
      </c>
      <c r="C71" s="181">
        <f>SUM(C72:C74)</f>
        <v>489000</v>
      </c>
      <c r="D71" s="181">
        <f t="shared" ref="D71:J71" si="42">SUM(D72:D74)</f>
        <v>0</v>
      </c>
      <c r="E71" s="181">
        <f t="shared" si="42"/>
        <v>0</v>
      </c>
      <c r="F71" s="181">
        <f t="shared" si="42"/>
        <v>489000</v>
      </c>
      <c r="G71" s="181">
        <f t="shared" si="42"/>
        <v>0</v>
      </c>
      <c r="H71" s="181">
        <f t="shared" si="42"/>
        <v>0</v>
      </c>
      <c r="I71" s="181">
        <f t="shared" si="42"/>
        <v>0</v>
      </c>
      <c r="J71" s="181">
        <f t="shared" si="42"/>
        <v>0</v>
      </c>
      <c r="K71" s="181">
        <f t="shared" ref="K71:K130" si="43">SUM(C71/100)*102</f>
        <v>498780</v>
      </c>
      <c r="L71" s="181">
        <f t="shared" ref="L71:L134" si="44">SUM(K71/100)*102</f>
        <v>508755.60000000003</v>
      </c>
    </row>
    <row r="72" spans="1:63" s="4" customFormat="1" x14ac:dyDescent="0.2">
      <c r="A72" s="177">
        <v>322</v>
      </c>
      <c r="B72" s="166" t="s">
        <v>27</v>
      </c>
      <c r="C72" s="135">
        <f>SUM(D72:J72)</f>
        <v>467000</v>
      </c>
      <c r="D72" s="133"/>
      <c r="E72" s="133"/>
      <c r="F72" s="135">
        <v>467000</v>
      </c>
      <c r="G72" s="133"/>
      <c r="H72" s="133"/>
      <c r="I72" s="133"/>
      <c r="J72" s="133"/>
      <c r="K72" s="181"/>
      <c r="L72" s="181">
        <f t="shared" si="44"/>
        <v>0</v>
      </c>
    </row>
    <row r="73" spans="1:63" x14ac:dyDescent="0.2">
      <c r="A73" s="156">
        <v>323</v>
      </c>
      <c r="B73" s="102" t="s">
        <v>28</v>
      </c>
      <c r="C73" s="135">
        <f t="shared" ref="C73:C74" si="45">SUM(D73:J73)</f>
        <v>20000</v>
      </c>
      <c r="D73" s="136"/>
      <c r="E73" s="135"/>
      <c r="F73" s="135">
        <v>20000</v>
      </c>
      <c r="G73" s="135"/>
      <c r="H73" s="135"/>
      <c r="I73" s="135"/>
      <c r="J73" s="135"/>
      <c r="K73" s="181"/>
      <c r="L73" s="181">
        <f t="shared" si="44"/>
        <v>0</v>
      </c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</row>
    <row r="74" spans="1:63" x14ac:dyDescent="0.2">
      <c r="A74" s="176">
        <v>329</v>
      </c>
      <c r="B74" s="175" t="s">
        <v>29</v>
      </c>
      <c r="C74" s="135">
        <f t="shared" si="45"/>
        <v>2000</v>
      </c>
      <c r="D74" s="135"/>
      <c r="E74" s="135"/>
      <c r="F74" s="135">
        <v>2000</v>
      </c>
      <c r="G74" s="135"/>
      <c r="H74" s="135"/>
      <c r="I74" s="135"/>
      <c r="J74" s="135"/>
      <c r="K74" s="181"/>
      <c r="L74" s="181">
        <f t="shared" si="44"/>
        <v>0</v>
      </c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</row>
    <row r="75" spans="1:63" s="4" customFormat="1" ht="25.5" x14ac:dyDescent="0.2">
      <c r="A75" s="173">
        <v>42</v>
      </c>
      <c r="B75" s="174" t="s">
        <v>150</v>
      </c>
      <c r="C75" s="181">
        <f>SUM(C76)</f>
        <v>1000</v>
      </c>
      <c r="D75" s="181">
        <f t="shared" ref="D75:J75" si="46">SUM(D76)</f>
        <v>0</v>
      </c>
      <c r="E75" s="181">
        <f t="shared" si="46"/>
        <v>0</v>
      </c>
      <c r="F75" s="181">
        <f t="shared" si="46"/>
        <v>1000</v>
      </c>
      <c r="G75" s="181">
        <f t="shared" si="46"/>
        <v>0</v>
      </c>
      <c r="H75" s="181">
        <f t="shared" si="46"/>
        <v>0</v>
      </c>
      <c r="I75" s="181">
        <f t="shared" si="46"/>
        <v>0</v>
      </c>
      <c r="J75" s="181">
        <f t="shared" si="46"/>
        <v>0</v>
      </c>
      <c r="K75" s="181">
        <f t="shared" si="43"/>
        <v>1020</v>
      </c>
      <c r="L75" s="181">
        <f t="shared" si="44"/>
        <v>1040.3999999999999</v>
      </c>
    </row>
    <row r="76" spans="1:63" s="4" customFormat="1" ht="12.75" customHeight="1" x14ac:dyDescent="0.2">
      <c r="A76" s="176">
        <v>422</v>
      </c>
      <c r="B76" s="184" t="s">
        <v>31</v>
      </c>
      <c r="C76" s="135">
        <f>SUM(D76:J76)</f>
        <v>1000</v>
      </c>
      <c r="D76" s="133"/>
      <c r="E76" s="133"/>
      <c r="F76" s="135">
        <v>1000</v>
      </c>
      <c r="G76" s="133"/>
      <c r="H76" s="133"/>
      <c r="I76" s="133"/>
      <c r="J76" s="133"/>
      <c r="K76" s="181"/>
      <c r="L76" s="181">
        <f t="shared" si="44"/>
        <v>0</v>
      </c>
    </row>
    <row r="77" spans="1:63" s="4" customFormat="1" x14ac:dyDescent="0.2">
      <c r="A77" s="103" t="s">
        <v>67</v>
      </c>
      <c r="B77" s="91" t="s">
        <v>57</v>
      </c>
      <c r="C77" s="150">
        <f>SUM(C78+C80)</f>
        <v>200000</v>
      </c>
      <c r="D77" s="150">
        <f t="shared" ref="D77:J77" si="47">SUM(D78+D80)</f>
        <v>0</v>
      </c>
      <c r="E77" s="150">
        <f t="shared" si="47"/>
        <v>0</v>
      </c>
      <c r="F77" s="150">
        <f t="shared" si="47"/>
        <v>200000</v>
      </c>
      <c r="G77" s="150">
        <f t="shared" si="47"/>
        <v>0</v>
      </c>
      <c r="H77" s="150">
        <f t="shared" si="47"/>
        <v>0</v>
      </c>
      <c r="I77" s="150">
        <f t="shared" si="47"/>
        <v>0</v>
      </c>
      <c r="J77" s="150">
        <f t="shared" si="47"/>
        <v>0</v>
      </c>
      <c r="K77" s="150">
        <f t="shared" si="43"/>
        <v>204000</v>
      </c>
      <c r="L77" s="150">
        <f t="shared" si="44"/>
        <v>208080</v>
      </c>
    </row>
    <row r="78" spans="1:63" s="4" customFormat="1" x14ac:dyDescent="0.2">
      <c r="A78" s="173">
        <v>31</v>
      </c>
      <c r="B78" s="174" t="s">
        <v>148</v>
      </c>
      <c r="C78" s="181">
        <f>SUM(C79)</f>
        <v>70000</v>
      </c>
      <c r="D78" s="181">
        <f t="shared" ref="D78:J78" si="48">SUM(D79)</f>
        <v>0</v>
      </c>
      <c r="E78" s="181">
        <f t="shared" si="48"/>
        <v>0</v>
      </c>
      <c r="F78" s="181">
        <f t="shared" si="48"/>
        <v>70000</v>
      </c>
      <c r="G78" s="181">
        <f t="shared" si="48"/>
        <v>0</v>
      </c>
      <c r="H78" s="181">
        <f t="shared" si="48"/>
        <v>0</v>
      </c>
      <c r="I78" s="181">
        <f t="shared" si="48"/>
        <v>0</v>
      </c>
      <c r="J78" s="181">
        <f t="shared" si="48"/>
        <v>0</v>
      </c>
      <c r="K78" s="181">
        <f t="shared" si="43"/>
        <v>71400</v>
      </c>
      <c r="L78" s="181">
        <f t="shared" si="44"/>
        <v>72828</v>
      </c>
    </row>
    <row r="79" spans="1:63" s="154" customFormat="1" x14ac:dyDescent="0.2">
      <c r="A79" s="176">
        <v>311</v>
      </c>
      <c r="B79" s="175" t="s">
        <v>23</v>
      </c>
      <c r="C79" s="161">
        <f>SUM(D79:J79)</f>
        <v>70000</v>
      </c>
      <c r="D79" s="181"/>
      <c r="E79" s="181">
        <f t="shared" ref="E79:J79" si="49">SUM(E81)</f>
        <v>0</v>
      </c>
      <c r="F79" s="161">
        <v>70000</v>
      </c>
      <c r="G79" s="181"/>
      <c r="H79" s="181">
        <f t="shared" si="49"/>
        <v>0</v>
      </c>
      <c r="I79" s="181">
        <f t="shared" si="49"/>
        <v>0</v>
      </c>
      <c r="J79" s="181">
        <f t="shared" si="49"/>
        <v>0</v>
      </c>
      <c r="K79" s="181"/>
      <c r="L79" s="181">
        <f t="shared" si="44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s="4" customFormat="1" x14ac:dyDescent="0.2">
      <c r="A80" s="173">
        <v>32</v>
      </c>
      <c r="B80" s="174" t="s">
        <v>147</v>
      </c>
      <c r="C80" s="181">
        <f>SUM(C81)</f>
        <v>130000</v>
      </c>
      <c r="D80" s="181">
        <f t="shared" ref="D80:J80" si="50">SUM(D81)</f>
        <v>0</v>
      </c>
      <c r="E80" s="181">
        <f t="shared" si="50"/>
        <v>0</v>
      </c>
      <c r="F80" s="181">
        <f t="shared" si="50"/>
        <v>130000</v>
      </c>
      <c r="G80" s="181">
        <f t="shared" si="50"/>
        <v>0</v>
      </c>
      <c r="H80" s="181">
        <f t="shared" si="50"/>
        <v>0</v>
      </c>
      <c r="I80" s="181">
        <f t="shared" si="50"/>
        <v>0</v>
      </c>
      <c r="J80" s="181">
        <f t="shared" si="50"/>
        <v>0</v>
      </c>
      <c r="K80" s="181">
        <f t="shared" si="43"/>
        <v>132600</v>
      </c>
      <c r="L80" s="181">
        <f t="shared" si="44"/>
        <v>135252</v>
      </c>
    </row>
    <row r="81" spans="1:63" s="4" customFormat="1" x14ac:dyDescent="0.2">
      <c r="A81" s="176">
        <v>322</v>
      </c>
      <c r="B81" s="175" t="s">
        <v>106</v>
      </c>
      <c r="C81" s="135">
        <f>SUM(D81:J81)</f>
        <v>130000</v>
      </c>
      <c r="D81" s="133"/>
      <c r="E81" s="133"/>
      <c r="F81" s="135">
        <v>130000</v>
      </c>
      <c r="G81" s="133"/>
      <c r="H81" s="133"/>
      <c r="I81" s="133"/>
      <c r="J81" s="133"/>
      <c r="K81" s="181"/>
      <c r="L81" s="181">
        <f t="shared" si="44"/>
        <v>0</v>
      </c>
    </row>
    <row r="82" spans="1:63" x14ac:dyDescent="0.2">
      <c r="A82" s="140" t="s">
        <v>72</v>
      </c>
      <c r="B82" s="141" t="s">
        <v>80</v>
      </c>
      <c r="C82" s="203">
        <f>SUM(C83+C108+C113+C119)</f>
        <v>9141000</v>
      </c>
      <c r="D82" s="203">
        <f t="shared" ref="D82:J82" si="51">SUM(D83+D108+D113+D119)</f>
        <v>0</v>
      </c>
      <c r="E82" s="203">
        <f t="shared" si="51"/>
        <v>0</v>
      </c>
      <c r="F82" s="203">
        <f t="shared" si="51"/>
        <v>0</v>
      </c>
      <c r="G82" s="203">
        <f t="shared" si="51"/>
        <v>9141000</v>
      </c>
      <c r="H82" s="203">
        <f t="shared" si="51"/>
        <v>0</v>
      </c>
      <c r="I82" s="203">
        <f t="shared" si="51"/>
        <v>0</v>
      </c>
      <c r="J82" s="203">
        <f t="shared" si="51"/>
        <v>0</v>
      </c>
      <c r="K82" s="150">
        <f t="shared" si="43"/>
        <v>9323820</v>
      </c>
      <c r="L82" s="150">
        <f t="shared" si="44"/>
        <v>9510296.4000000004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</row>
    <row r="83" spans="1:63" s="126" customFormat="1" x14ac:dyDescent="0.2">
      <c r="A83" s="97" t="s">
        <v>75</v>
      </c>
      <c r="B83" s="88" t="s">
        <v>107</v>
      </c>
      <c r="C83" s="165">
        <f>SUM(C84)</f>
        <v>8957000</v>
      </c>
      <c r="D83" s="165">
        <f t="shared" ref="D83:J83" si="52">SUM(D84)</f>
        <v>0</v>
      </c>
      <c r="E83" s="165">
        <f t="shared" si="52"/>
        <v>0</v>
      </c>
      <c r="F83" s="165">
        <f t="shared" si="52"/>
        <v>0</v>
      </c>
      <c r="G83" s="165">
        <f t="shared" si="52"/>
        <v>8957000</v>
      </c>
      <c r="H83" s="165">
        <f t="shared" si="52"/>
        <v>0</v>
      </c>
      <c r="I83" s="165">
        <f t="shared" si="52"/>
        <v>0</v>
      </c>
      <c r="J83" s="165">
        <f t="shared" si="52"/>
        <v>0</v>
      </c>
      <c r="K83" s="165">
        <f t="shared" si="43"/>
        <v>9136140</v>
      </c>
      <c r="L83" s="165">
        <f t="shared" si="44"/>
        <v>9318862.7999999989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</row>
    <row r="84" spans="1:63" s="129" customFormat="1" x14ac:dyDescent="0.2">
      <c r="A84" s="97" t="s">
        <v>62</v>
      </c>
      <c r="B84" s="88" t="s">
        <v>108</v>
      </c>
      <c r="C84" s="223">
        <f>SUM(C85+C98+C103)</f>
        <v>8957000</v>
      </c>
      <c r="D84" s="223">
        <f t="shared" ref="D84:J84" si="53">SUM(D85+D98+D103)</f>
        <v>0</v>
      </c>
      <c r="E84" s="223">
        <f t="shared" si="53"/>
        <v>0</v>
      </c>
      <c r="F84" s="223">
        <f t="shared" si="53"/>
        <v>0</v>
      </c>
      <c r="G84" s="223">
        <f t="shared" si="53"/>
        <v>8957000</v>
      </c>
      <c r="H84" s="223">
        <f t="shared" si="53"/>
        <v>0</v>
      </c>
      <c r="I84" s="223">
        <f t="shared" si="53"/>
        <v>0</v>
      </c>
      <c r="J84" s="223">
        <f t="shared" si="53"/>
        <v>0</v>
      </c>
      <c r="K84" s="165">
        <f t="shared" si="43"/>
        <v>9136140</v>
      </c>
      <c r="L84" s="165">
        <f t="shared" si="44"/>
        <v>9318862.7999999989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</row>
    <row r="85" spans="1:63" s="129" customFormat="1" x14ac:dyDescent="0.2">
      <c r="A85" s="192" t="s">
        <v>88</v>
      </c>
      <c r="B85" s="193" t="s">
        <v>86</v>
      </c>
      <c r="C85" s="200">
        <f>SUM(C86+C89+C93)</f>
        <v>8899000</v>
      </c>
      <c r="D85" s="200">
        <f t="shared" ref="D85:J85" si="54">SUM(D86+D89+D93)</f>
        <v>0</v>
      </c>
      <c r="E85" s="200">
        <f t="shared" si="54"/>
        <v>0</v>
      </c>
      <c r="F85" s="200">
        <f t="shared" si="54"/>
        <v>0</v>
      </c>
      <c r="G85" s="200">
        <f t="shared" si="54"/>
        <v>8899000</v>
      </c>
      <c r="H85" s="200">
        <f t="shared" si="54"/>
        <v>0</v>
      </c>
      <c r="I85" s="200">
        <f t="shared" si="54"/>
        <v>0</v>
      </c>
      <c r="J85" s="200">
        <f t="shared" si="54"/>
        <v>0</v>
      </c>
      <c r="K85" s="200">
        <f t="shared" si="43"/>
        <v>9076980</v>
      </c>
      <c r="L85" s="200">
        <f t="shared" si="44"/>
        <v>9258519.5999999996</v>
      </c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</row>
    <row r="86" spans="1:63" s="126" customFormat="1" ht="25.5" x14ac:dyDescent="0.2">
      <c r="A86" s="140" t="s">
        <v>53</v>
      </c>
      <c r="B86" s="141" t="s">
        <v>54</v>
      </c>
      <c r="C86" s="150">
        <f>SUM(C87)</f>
        <v>50000</v>
      </c>
      <c r="D86" s="150">
        <f t="shared" ref="D86:J87" si="55">SUM(D87)</f>
        <v>0</v>
      </c>
      <c r="E86" s="150">
        <f t="shared" si="55"/>
        <v>0</v>
      </c>
      <c r="F86" s="150">
        <f t="shared" si="55"/>
        <v>0</v>
      </c>
      <c r="G86" s="150">
        <f t="shared" si="55"/>
        <v>50000</v>
      </c>
      <c r="H86" s="150">
        <f t="shared" si="55"/>
        <v>0</v>
      </c>
      <c r="I86" s="150">
        <f t="shared" si="55"/>
        <v>0</v>
      </c>
      <c r="J86" s="150">
        <f t="shared" si="55"/>
        <v>0</v>
      </c>
      <c r="K86" s="150">
        <f t="shared" si="43"/>
        <v>51000</v>
      </c>
      <c r="L86" s="150">
        <f t="shared" si="44"/>
        <v>52020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</row>
    <row r="87" spans="1:63" s="4" customFormat="1" ht="25.5" x14ac:dyDescent="0.2">
      <c r="A87" s="173">
        <v>37</v>
      </c>
      <c r="B87" s="174" t="s">
        <v>151</v>
      </c>
      <c r="C87" s="181">
        <f>SUM(C88)</f>
        <v>50000</v>
      </c>
      <c r="D87" s="181">
        <f t="shared" si="55"/>
        <v>0</v>
      </c>
      <c r="E87" s="181">
        <f t="shared" si="55"/>
        <v>0</v>
      </c>
      <c r="F87" s="181">
        <f t="shared" si="55"/>
        <v>0</v>
      </c>
      <c r="G87" s="181">
        <f t="shared" si="55"/>
        <v>50000</v>
      </c>
      <c r="H87" s="181">
        <f t="shared" si="55"/>
        <v>0</v>
      </c>
      <c r="I87" s="181">
        <f t="shared" si="55"/>
        <v>0</v>
      </c>
      <c r="J87" s="181">
        <f t="shared" si="55"/>
        <v>0</v>
      </c>
      <c r="K87" s="181">
        <f t="shared" si="43"/>
        <v>51000</v>
      </c>
      <c r="L87" s="181">
        <f t="shared" si="44"/>
        <v>52020</v>
      </c>
    </row>
    <row r="88" spans="1:63" s="151" customFormat="1" ht="25.5" x14ac:dyDescent="0.2">
      <c r="A88" s="183">
        <v>372</v>
      </c>
      <c r="B88" s="184" t="s">
        <v>109</v>
      </c>
      <c r="C88" s="161">
        <f>SUM(D88:J88)</f>
        <v>50000</v>
      </c>
      <c r="D88" s="181"/>
      <c r="E88" s="181"/>
      <c r="F88" s="181"/>
      <c r="G88" s="161">
        <v>50000</v>
      </c>
      <c r="H88" s="181"/>
      <c r="I88" s="181"/>
      <c r="J88" s="181"/>
      <c r="K88" s="181"/>
      <c r="L88" s="181">
        <f t="shared" si="44"/>
        <v>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</row>
    <row r="89" spans="1:63" s="149" customFormat="1" ht="25.5" x14ac:dyDescent="0.2">
      <c r="A89" s="103" t="s">
        <v>79</v>
      </c>
      <c r="B89" s="91" t="s">
        <v>81</v>
      </c>
      <c r="C89" s="150">
        <f>SUM(C90)</f>
        <v>8299000</v>
      </c>
      <c r="D89" s="150">
        <f t="shared" ref="D89:J89" si="56">SUM(D90)</f>
        <v>0</v>
      </c>
      <c r="E89" s="150">
        <f t="shared" si="56"/>
        <v>0</v>
      </c>
      <c r="F89" s="150">
        <f t="shared" si="56"/>
        <v>0</v>
      </c>
      <c r="G89" s="150">
        <f t="shared" si="56"/>
        <v>8299000</v>
      </c>
      <c r="H89" s="150">
        <f t="shared" si="56"/>
        <v>0</v>
      </c>
      <c r="I89" s="150">
        <f t="shared" si="56"/>
        <v>0</v>
      </c>
      <c r="J89" s="150">
        <f t="shared" si="56"/>
        <v>0</v>
      </c>
      <c r="K89" s="150">
        <f t="shared" si="43"/>
        <v>8464980</v>
      </c>
      <c r="L89" s="150">
        <f t="shared" si="44"/>
        <v>8634279.5999999996</v>
      </c>
    </row>
    <row r="90" spans="1:63" s="4" customFormat="1" x14ac:dyDescent="0.2">
      <c r="A90" s="173">
        <v>31</v>
      </c>
      <c r="B90" s="174" t="s">
        <v>148</v>
      </c>
      <c r="C90" s="181">
        <f>SUM(C91:C92)</f>
        <v>8299000</v>
      </c>
      <c r="D90" s="181">
        <f t="shared" ref="D90:J90" si="57">SUM(D91:D92)</f>
        <v>0</v>
      </c>
      <c r="E90" s="181">
        <f t="shared" si="57"/>
        <v>0</v>
      </c>
      <c r="F90" s="181">
        <f t="shared" si="57"/>
        <v>0</v>
      </c>
      <c r="G90" s="181">
        <f t="shared" si="57"/>
        <v>8299000</v>
      </c>
      <c r="H90" s="181">
        <f t="shared" si="57"/>
        <v>0</v>
      </c>
      <c r="I90" s="181">
        <f t="shared" si="57"/>
        <v>0</v>
      </c>
      <c r="J90" s="181">
        <f t="shared" si="57"/>
        <v>0</v>
      </c>
      <c r="K90" s="181">
        <f t="shared" si="43"/>
        <v>8464980</v>
      </c>
      <c r="L90" s="181">
        <f t="shared" si="44"/>
        <v>8634279.5999999996</v>
      </c>
    </row>
    <row r="91" spans="1:63" s="126" customFormat="1" x14ac:dyDescent="0.2">
      <c r="A91" s="101">
        <v>311</v>
      </c>
      <c r="B91" s="102" t="s">
        <v>110</v>
      </c>
      <c r="C91" s="136">
        <f>SUM(D91:J91)</f>
        <v>6999000</v>
      </c>
      <c r="D91" s="135"/>
      <c r="E91" s="135"/>
      <c r="F91" s="135"/>
      <c r="G91" s="135">
        <v>6999000</v>
      </c>
      <c r="H91" s="137">
        <f>SUM(H92:H95)</f>
        <v>0</v>
      </c>
      <c r="I91" s="135"/>
      <c r="J91" s="135"/>
      <c r="K91" s="181"/>
      <c r="L91" s="181">
        <f t="shared" si="44"/>
        <v>0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</row>
    <row r="92" spans="1:63" s="126" customFormat="1" x14ac:dyDescent="0.2">
      <c r="A92" s="100">
        <v>313</v>
      </c>
      <c r="B92" s="93" t="s">
        <v>25</v>
      </c>
      <c r="C92" s="136">
        <f>SUM(D92:J92)</f>
        <v>1300000</v>
      </c>
      <c r="D92" s="135"/>
      <c r="E92" s="135"/>
      <c r="F92" s="135"/>
      <c r="G92" s="135">
        <v>1300000</v>
      </c>
      <c r="H92" s="135"/>
      <c r="I92" s="135"/>
      <c r="J92" s="135"/>
      <c r="K92" s="181"/>
      <c r="L92" s="181">
        <f t="shared" si="44"/>
        <v>0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</row>
    <row r="93" spans="1:63" s="4" customFormat="1" ht="25.5" x14ac:dyDescent="0.2">
      <c r="A93" s="140" t="s">
        <v>82</v>
      </c>
      <c r="B93" s="141" t="s">
        <v>111</v>
      </c>
      <c r="C93" s="150">
        <f>SUM(C94+C96)</f>
        <v>550000</v>
      </c>
      <c r="D93" s="150">
        <f t="shared" ref="D93:J93" si="58">SUM(D94+D96)</f>
        <v>0</v>
      </c>
      <c r="E93" s="150">
        <f t="shared" si="58"/>
        <v>0</v>
      </c>
      <c r="F93" s="150">
        <f t="shared" si="58"/>
        <v>0</v>
      </c>
      <c r="G93" s="150">
        <f t="shared" si="58"/>
        <v>550000</v>
      </c>
      <c r="H93" s="150">
        <f t="shared" si="58"/>
        <v>0</v>
      </c>
      <c r="I93" s="150">
        <f t="shared" si="58"/>
        <v>0</v>
      </c>
      <c r="J93" s="150">
        <f t="shared" si="58"/>
        <v>0</v>
      </c>
      <c r="K93" s="150">
        <f t="shared" si="43"/>
        <v>561000</v>
      </c>
      <c r="L93" s="150">
        <f t="shared" si="44"/>
        <v>572220</v>
      </c>
    </row>
    <row r="94" spans="1:63" s="4" customFormat="1" x14ac:dyDescent="0.2">
      <c r="A94" s="173">
        <v>31</v>
      </c>
      <c r="B94" s="174" t="s">
        <v>148</v>
      </c>
      <c r="C94" s="181">
        <f>SUM(C95)</f>
        <v>280000</v>
      </c>
      <c r="D94" s="181">
        <f t="shared" ref="D94:J94" si="59">SUM(D95)</f>
        <v>0</v>
      </c>
      <c r="E94" s="181">
        <f t="shared" si="59"/>
        <v>0</v>
      </c>
      <c r="F94" s="181">
        <f t="shared" si="59"/>
        <v>0</v>
      </c>
      <c r="G94" s="181">
        <f t="shared" si="59"/>
        <v>280000</v>
      </c>
      <c r="H94" s="181">
        <f t="shared" si="59"/>
        <v>0</v>
      </c>
      <c r="I94" s="181">
        <f t="shared" si="59"/>
        <v>0</v>
      </c>
      <c r="J94" s="181">
        <f t="shared" si="59"/>
        <v>0</v>
      </c>
      <c r="K94" s="181">
        <f t="shared" si="43"/>
        <v>285600</v>
      </c>
      <c r="L94" s="181">
        <f t="shared" si="44"/>
        <v>291312</v>
      </c>
    </row>
    <row r="95" spans="1:63" s="126" customFormat="1" x14ac:dyDescent="0.2">
      <c r="A95" s="100">
        <v>312</v>
      </c>
      <c r="B95" s="93" t="s">
        <v>112</v>
      </c>
      <c r="C95" s="136">
        <f>SUM(D95:J95)</f>
        <v>280000</v>
      </c>
      <c r="D95" s="135"/>
      <c r="E95" s="135"/>
      <c r="F95" s="135"/>
      <c r="G95" s="135">
        <v>280000</v>
      </c>
      <c r="H95" s="135"/>
      <c r="I95" s="135"/>
      <c r="J95" s="135"/>
      <c r="K95" s="181"/>
      <c r="L95" s="181">
        <f t="shared" si="44"/>
        <v>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</row>
    <row r="96" spans="1:63" s="4" customFormat="1" x14ac:dyDescent="0.2">
      <c r="A96" s="173">
        <v>32</v>
      </c>
      <c r="B96" s="174" t="s">
        <v>147</v>
      </c>
      <c r="C96" s="181">
        <f>SUM(C97)</f>
        <v>270000</v>
      </c>
      <c r="D96" s="181">
        <f t="shared" ref="D96:J96" si="60">SUM(D97)</f>
        <v>0</v>
      </c>
      <c r="E96" s="181">
        <f t="shared" si="60"/>
        <v>0</v>
      </c>
      <c r="F96" s="181">
        <f t="shared" si="60"/>
        <v>0</v>
      </c>
      <c r="G96" s="181">
        <f t="shared" si="60"/>
        <v>270000</v>
      </c>
      <c r="H96" s="181">
        <f t="shared" si="60"/>
        <v>0</v>
      </c>
      <c r="I96" s="181">
        <f t="shared" si="60"/>
        <v>0</v>
      </c>
      <c r="J96" s="181">
        <f t="shared" si="60"/>
        <v>0</v>
      </c>
      <c r="K96" s="181">
        <f t="shared" si="43"/>
        <v>275400</v>
      </c>
      <c r="L96" s="181">
        <f t="shared" si="44"/>
        <v>280908</v>
      </c>
    </row>
    <row r="97" spans="1:63" s="126" customFormat="1" x14ac:dyDescent="0.2">
      <c r="A97" s="100">
        <v>321</v>
      </c>
      <c r="B97" s="93" t="s">
        <v>84</v>
      </c>
      <c r="C97" s="136">
        <f>SUM(D97:J97)</f>
        <v>270000</v>
      </c>
      <c r="D97" s="135"/>
      <c r="E97" s="135"/>
      <c r="F97" s="135"/>
      <c r="G97" s="135">
        <v>270000</v>
      </c>
      <c r="H97" s="135"/>
      <c r="I97" s="135"/>
      <c r="J97" s="135"/>
      <c r="K97" s="181"/>
      <c r="L97" s="181">
        <f t="shared" si="44"/>
        <v>0</v>
      </c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</row>
    <row r="98" spans="1:63" x14ac:dyDescent="0.2">
      <c r="A98" s="192" t="s">
        <v>70</v>
      </c>
      <c r="B98" s="197" t="s">
        <v>71</v>
      </c>
      <c r="C98" s="200">
        <f>SUM(C99)</f>
        <v>21000</v>
      </c>
      <c r="D98" s="200">
        <f t="shared" ref="D98:J99" si="61">SUM(D99)</f>
        <v>0</v>
      </c>
      <c r="E98" s="200">
        <f t="shared" si="61"/>
        <v>0</v>
      </c>
      <c r="F98" s="200">
        <f t="shared" si="61"/>
        <v>0</v>
      </c>
      <c r="G98" s="200">
        <f t="shared" si="61"/>
        <v>21000</v>
      </c>
      <c r="H98" s="200">
        <f t="shared" si="61"/>
        <v>0</v>
      </c>
      <c r="I98" s="200">
        <f t="shared" si="61"/>
        <v>0</v>
      </c>
      <c r="J98" s="200">
        <f t="shared" si="61"/>
        <v>0</v>
      </c>
      <c r="K98" s="200">
        <f t="shared" si="43"/>
        <v>21420</v>
      </c>
      <c r="L98" s="200">
        <f t="shared" si="44"/>
        <v>21848.399999999998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</row>
    <row r="99" spans="1:63" s="4" customFormat="1" ht="38.25" x14ac:dyDescent="0.2">
      <c r="A99" s="179" t="s">
        <v>69</v>
      </c>
      <c r="B99" s="141" t="s">
        <v>113</v>
      </c>
      <c r="C99" s="150">
        <f>SUM(C100)</f>
        <v>21000</v>
      </c>
      <c r="D99" s="150">
        <f t="shared" si="61"/>
        <v>0</v>
      </c>
      <c r="E99" s="150">
        <f t="shared" si="61"/>
        <v>0</v>
      </c>
      <c r="F99" s="150">
        <f t="shared" si="61"/>
        <v>0</v>
      </c>
      <c r="G99" s="150">
        <f t="shared" si="61"/>
        <v>21000</v>
      </c>
      <c r="H99" s="150">
        <f t="shared" si="61"/>
        <v>0</v>
      </c>
      <c r="I99" s="150">
        <f t="shared" si="61"/>
        <v>0</v>
      </c>
      <c r="J99" s="150">
        <f t="shared" si="61"/>
        <v>0</v>
      </c>
      <c r="K99" s="150">
        <f t="shared" si="43"/>
        <v>21420</v>
      </c>
      <c r="L99" s="150">
        <f t="shared" si="44"/>
        <v>21848.399999999998</v>
      </c>
    </row>
    <row r="100" spans="1:63" s="4" customFormat="1" x14ac:dyDescent="0.2">
      <c r="A100" s="173">
        <v>32</v>
      </c>
      <c r="B100" s="174" t="s">
        <v>147</v>
      </c>
      <c r="C100" s="181">
        <f>SUM(C101:C102)</f>
        <v>21000</v>
      </c>
      <c r="D100" s="181">
        <f t="shared" ref="D100:J100" si="62">SUM(D101:D102)</f>
        <v>0</v>
      </c>
      <c r="E100" s="181">
        <f t="shared" si="62"/>
        <v>0</v>
      </c>
      <c r="F100" s="181">
        <f t="shared" si="62"/>
        <v>0</v>
      </c>
      <c r="G100" s="181">
        <f t="shared" si="62"/>
        <v>21000</v>
      </c>
      <c r="H100" s="181">
        <f t="shared" si="62"/>
        <v>0</v>
      </c>
      <c r="I100" s="181">
        <f t="shared" si="62"/>
        <v>0</v>
      </c>
      <c r="J100" s="181">
        <f t="shared" si="62"/>
        <v>0</v>
      </c>
      <c r="K100" s="181">
        <f t="shared" si="43"/>
        <v>21420</v>
      </c>
      <c r="L100" s="181">
        <f t="shared" si="44"/>
        <v>21848.399999999998</v>
      </c>
    </row>
    <row r="101" spans="1:63" s="4" customFormat="1" ht="12.75" customHeight="1" x14ac:dyDescent="0.2">
      <c r="A101" s="185">
        <v>322</v>
      </c>
      <c r="B101" s="186" t="s">
        <v>144</v>
      </c>
      <c r="C101" s="135">
        <f>SUM(D101:J101)</f>
        <v>20000</v>
      </c>
      <c r="D101" s="133"/>
      <c r="E101" s="133"/>
      <c r="F101" s="133"/>
      <c r="G101" s="135">
        <v>20000</v>
      </c>
      <c r="H101" s="133"/>
      <c r="I101" s="133"/>
      <c r="J101" s="133"/>
      <c r="K101" s="181"/>
      <c r="L101" s="181">
        <f t="shared" si="44"/>
        <v>0</v>
      </c>
    </row>
    <row r="102" spans="1:63" s="4" customFormat="1" x14ac:dyDescent="0.2">
      <c r="A102" s="185">
        <v>323</v>
      </c>
      <c r="B102" s="178" t="s">
        <v>145</v>
      </c>
      <c r="C102" s="135">
        <f>SUM(D102:J102)</f>
        <v>1000</v>
      </c>
      <c r="D102" s="133"/>
      <c r="E102" s="133"/>
      <c r="F102" s="133"/>
      <c r="G102" s="135">
        <v>1000</v>
      </c>
      <c r="H102" s="133"/>
      <c r="I102" s="133"/>
      <c r="J102" s="133"/>
      <c r="K102" s="181"/>
      <c r="L102" s="181">
        <f t="shared" si="44"/>
        <v>0</v>
      </c>
    </row>
    <row r="103" spans="1:63" s="154" customFormat="1" x14ac:dyDescent="0.2">
      <c r="A103" s="190" t="s">
        <v>73</v>
      </c>
      <c r="B103" s="191" t="s">
        <v>74</v>
      </c>
      <c r="C103" s="200">
        <f>SUM(C104)</f>
        <v>37000</v>
      </c>
      <c r="D103" s="200">
        <f t="shared" ref="D103:J104" si="63">SUM(D104)</f>
        <v>0</v>
      </c>
      <c r="E103" s="200">
        <f t="shared" si="63"/>
        <v>0</v>
      </c>
      <c r="F103" s="200">
        <f t="shared" si="63"/>
        <v>0</v>
      </c>
      <c r="G103" s="200">
        <f t="shared" si="63"/>
        <v>37000</v>
      </c>
      <c r="H103" s="200">
        <f t="shared" si="63"/>
        <v>0</v>
      </c>
      <c r="I103" s="200">
        <f t="shared" si="63"/>
        <v>0</v>
      </c>
      <c r="J103" s="200">
        <f t="shared" si="63"/>
        <v>0</v>
      </c>
      <c r="K103" s="200">
        <f t="shared" si="43"/>
        <v>37740</v>
      </c>
      <c r="L103" s="200">
        <f t="shared" si="44"/>
        <v>38494.799999999996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s="4" customFormat="1" x14ac:dyDescent="0.2">
      <c r="A104" s="152" t="s">
        <v>64</v>
      </c>
      <c r="B104" s="153" t="s">
        <v>55</v>
      </c>
      <c r="C104" s="150">
        <f>SUM(C105)</f>
        <v>37000</v>
      </c>
      <c r="D104" s="150">
        <f t="shared" si="63"/>
        <v>0</v>
      </c>
      <c r="E104" s="150">
        <f t="shared" si="63"/>
        <v>0</v>
      </c>
      <c r="F104" s="150">
        <f t="shared" si="63"/>
        <v>0</v>
      </c>
      <c r="G104" s="150">
        <f t="shared" si="63"/>
        <v>37000</v>
      </c>
      <c r="H104" s="150">
        <f t="shared" si="63"/>
        <v>0</v>
      </c>
      <c r="I104" s="150">
        <f t="shared" si="63"/>
        <v>0</v>
      </c>
      <c r="J104" s="150">
        <f t="shared" si="63"/>
        <v>0</v>
      </c>
      <c r="K104" s="150">
        <f t="shared" si="43"/>
        <v>37740</v>
      </c>
      <c r="L104" s="150">
        <f t="shared" si="44"/>
        <v>38494.799999999996</v>
      </c>
    </row>
    <row r="105" spans="1:63" s="4" customFormat="1" ht="25.5" x14ac:dyDescent="0.2">
      <c r="A105" s="173">
        <v>42</v>
      </c>
      <c r="B105" s="174" t="s">
        <v>150</v>
      </c>
      <c r="C105" s="181">
        <f>SUM(C106:C107)</f>
        <v>37000</v>
      </c>
      <c r="D105" s="181">
        <f t="shared" ref="D105:J105" si="64">SUM(D106:D107)</f>
        <v>0</v>
      </c>
      <c r="E105" s="181">
        <f t="shared" si="64"/>
        <v>0</v>
      </c>
      <c r="F105" s="181">
        <f t="shared" si="64"/>
        <v>0</v>
      </c>
      <c r="G105" s="181">
        <f t="shared" si="64"/>
        <v>37000</v>
      </c>
      <c r="H105" s="181">
        <f t="shared" si="64"/>
        <v>0</v>
      </c>
      <c r="I105" s="181">
        <f t="shared" si="64"/>
        <v>0</v>
      </c>
      <c r="J105" s="181">
        <f t="shared" si="64"/>
        <v>0</v>
      </c>
      <c r="K105" s="181">
        <f t="shared" si="43"/>
        <v>37740</v>
      </c>
      <c r="L105" s="181">
        <f t="shared" si="44"/>
        <v>38494.799999999996</v>
      </c>
    </row>
    <row r="106" spans="1:63" x14ac:dyDescent="0.2">
      <c r="A106" s="101">
        <v>422</v>
      </c>
      <c r="B106" s="102" t="s">
        <v>146</v>
      </c>
      <c r="C106" s="136">
        <f>SUM(D106:J106)</f>
        <v>33000</v>
      </c>
      <c r="D106" s="135"/>
      <c r="E106" s="135"/>
      <c r="F106" s="138"/>
      <c r="G106" s="135">
        <v>33000</v>
      </c>
      <c r="H106" s="135"/>
      <c r="I106" s="135"/>
      <c r="J106" s="135"/>
      <c r="K106" s="181"/>
      <c r="L106" s="181">
        <f t="shared" si="44"/>
        <v>0</v>
      </c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</row>
    <row r="107" spans="1:63" ht="25.5" x14ac:dyDescent="0.2">
      <c r="A107" s="101">
        <v>424</v>
      </c>
      <c r="B107" s="102" t="s">
        <v>114</v>
      </c>
      <c r="C107" s="136">
        <f>SUM(D107:J107)</f>
        <v>4000</v>
      </c>
      <c r="D107" s="135"/>
      <c r="E107" s="135"/>
      <c r="F107" s="138">
        <v>0</v>
      </c>
      <c r="G107" s="135">
        <v>4000</v>
      </c>
      <c r="H107" s="135"/>
      <c r="I107" s="135"/>
      <c r="J107" s="135"/>
      <c r="K107" s="181"/>
      <c r="L107" s="181">
        <f t="shared" si="44"/>
        <v>0</v>
      </c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</row>
    <row r="108" spans="1:63" ht="25.5" x14ac:dyDescent="0.2">
      <c r="A108" s="97" t="s">
        <v>115</v>
      </c>
      <c r="B108" s="88" t="s">
        <v>116</v>
      </c>
      <c r="C108" s="165">
        <f>SUM(C109)</f>
        <v>144000</v>
      </c>
      <c r="D108" s="223">
        <f t="shared" ref="D108:J111" si="65">SUM(D109)</f>
        <v>0</v>
      </c>
      <c r="E108" s="223">
        <f t="shared" si="65"/>
        <v>0</v>
      </c>
      <c r="F108" s="223">
        <f t="shared" si="65"/>
        <v>0</v>
      </c>
      <c r="G108" s="165">
        <f t="shared" si="65"/>
        <v>144000</v>
      </c>
      <c r="H108" s="223">
        <f t="shared" si="65"/>
        <v>0</v>
      </c>
      <c r="I108" s="223">
        <f t="shared" si="65"/>
        <v>0</v>
      </c>
      <c r="J108" s="223">
        <f t="shared" si="65"/>
        <v>0</v>
      </c>
      <c r="K108" s="165">
        <f t="shared" si="43"/>
        <v>146880</v>
      </c>
      <c r="L108" s="165">
        <f t="shared" si="44"/>
        <v>149817.60000000001</v>
      </c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</row>
    <row r="109" spans="1:63" s="4" customFormat="1" ht="25.5" x14ac:dyDescent="0.2">
      <c r="A109" s="97" t="s">
        <v>118</v>
      </c>
      <c r="B109" s="88" t="s">
        <v>117</v>
      </c>
      <c r="C109" s="165">
        <f>SUM(C110)</f>
        <v>144000</v>
      </c>
      <c r="D109" s="165">
        <f t="shared" si="65"/>
        <v>0</v>
      </c>
      <c r="E109" s="165">
        <f t="shared" si="65"/>
        <v>0</v>
      </c>
      <c r="F109" s="165">
        <f t="shared" si="65"/>
        <v>0</v>
      </c>
      <c r="G109" s="165">
        <f t="shared" si="65"/>
        <v>144000</v>
      </c>
      <c r="H109" s="165">
        <f t="shared" si="65"/>
        <v>0</v>
      </c>
      <c r="I109" s="165">
        <f t="shared" si="65"/>
        <v>0</v>
      </c>
      <c r="J109" s="165">
        <f t="shared" si="65"/>
        <v>0</v>
      </c>
      <c r="K109" s="165">
        <f t="shared" si="43"/>
        <v>146880</v>
      </c>
      <c r="L109" s="165">
        <f t="shared" si="44"/>
        <v>149817.60000000001</v>
      </c>
    </row>
    <row r="110" spans="1:63" x14ac:dyDescent="0.2">
      <c r="A110" s="140" t="s">
        <v>64</v>
      </c>
      <c r="B110" s="141" t="s">
        <v>55</v>
      </c>
      <c r="C110" s="150">
        <f>SUM(C111)</f>
        <v>144000</v>
      </c>
      <c r="D110" s="150">
        <f t="shared" si="65"/>
        <v>0</v>
      </c>
      <c r="E110" s="150">
        <f t="shared" si="65"/>
        <v>0</v>
      </c>
      <c r="F110" s="150">
        <f t="shared" si="65"/>
        <v>0</v>
      </c>
      <c r="G110" s="150">
        <f t="shared" si="65"/>
        <v>144000</v>
      </c>
      <c r="H110" s="150">
        <f t="shared" si="65"/>
        <v>0</v>
      </c>
      <c r="I110" s="150">
        <f t="shared" si="65"/>
        <v>0</v>
      </c>
      <c r="J110" s="216">
        <f t="shared" si="65"/>
        <v>0</v>
      </c>
      <c r="K110" s="216">
        <f t="shared" si="43"/>
        <v>146880</v>
      </c>
      <c r="L110" s="216">
        <f t="shared" si="44"/>
        <v>149817.60000000001</v>
      </c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</row>
    <row r="111" spans="1:63" s="4" customFormat="1" ht="25.5" x14ac:dyDescent="0.2">
      <c r="A111" s="173">
        <v>42</v>
      </c>
      <c r="B111" s="174" t="s">
        <v>150</v>
      </c>
      <c r="C111" s="181">
        <f>SUM(C112)</f>
        <v>144000</v>
      </c>
      <c r="D111" s="181">
        <f t="shared" si="65"/>
        <v>0</v>
      </c>
      <c r="E111" s="181">
        <f t="shared" si="65"/>
        <v>0</v>
      </c>
      <c r="F111" s="181">
        <f t="shared" si="65"/>
        <v>0</v>
      </c>
      <c r="G111" s="181">
        <f t="shared" si="65"/>
        <v>144000</v>
      </c>
      <c r="H111" s="181">
        <f t="shared" si="65"/>
        <v>0</v>
      </c>
      <c r="I111" s="181">
        <f t="shared" si="65"/>
        <v>0</v>
      </c>
      <c r="J111" s="181">
        <f t="shared" si="65"/>
        <v>0</v>
      </c>
      <c r="K111" s="181">
        <f t="shared" si="43"/>
        <v>146880</v>
      </c>
      <c r="L111" s="181">
        <f t="shared" si="44"/>
        <v>149817.60000000001</v>
      </c>
    </row>
    <row r="112" spans="1:63" ht="25.5" x14ac:dyDescent="0.2">
      <c r="A112" s="101">
        <v>424</v>
      </c>
      <c r="B112" s="102" t="s">
        <v>114</v>
      </c>
      <c r="C112" s="136">
        <f>SUM(D112:J112)</f>
        <v>144000</v>
      </c>
      <c r="D112" s="135"/>
      <c r="E112" s="135"/>
      <c r="F112" s="135"/>
      <c r="G112" s="135">
        <v>144000</v>
      </c>
      <c r="H112" s="135"/>
      <c r="I112" s="135"/>
      <c r="J112" s="135"/>
      <c r="K112" s="181"/>
      <c r="L112" s="181">
        <f t="shared" si="44"/>
        <v>0</v>
      </c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</row>
    <row r="113" spans="1:63" s="85" customFormat="1" ht="25.5" x14ac:dyDescent="0.2">
      <c r="A113" s="157" t="s">
        <v>119</v>
      </c>
      <c r="B113" s="158" t="s">
        <v>120</v>
      </c>
      <c r="C113" s="165">
        <f>SUM(C114)</f>
        <v>30000</v>
      </c>
      <c r="D113" s="165">
        <f t="shared" ref="D113:J117" si="66">SUM(D114)</f>
        <v>0</v>
      </c>
      <c r="E113" s="165">
        <f t="shared" si="66"/>
        <v>0</v>
      </c>
      <c r="F113" s="165">
        <f t="shared" si="66"/>
        <v>0</v>
      </c>
      <c r="G113" s="165">
        <f t="shared" si="66"/>
        <v>30000</v>
      </c>
      <c r="H113" s="165">
        <f t="shared" si="66"/>
        <v>0</v>
      </c>
      <c r="I113" s="165">
        <f t="shared" si="66"/>
        <v>0</v>
      </c>
      <c r="J113" s="165">
        <f t="shared" si="66"/>
        <v>0</v>
      </c>
      <c r="K113" s="165">
        <f t="shared" si="43"/>
        <v>30600</v>
      </c>
      <c r="L113" s="165">
        <f t="shared" si="44"/>
        <v>31212</v>
      </c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</row>
    <row r="114" spans="1:63" s="4" customFormat="1" ht="25.5" x14ac:dyDescent="0.2">
      <c r="A114" s="104" t="s">
        <v>121</v>
      </c>
      <c r="B114" s="92" t="s">
        <v>122</v>
      </c>
      <c r="C114" s="165">
        <f>SUM(C115)</f>
        <v>30000</v>
      </c>
      <c r="D114" s="165">
        <f t="shared" si="66"/>
        <v>0</v>
      </c>
      <c r="E114" s="165">
        <f t="shared" si="66"/>
        <v>0</v>
      </c>
      <c r="F114" s="165">
        <f t="shared" si="66"/>
        <v>0</v>
      </c>
      <c r="G114" s="165">
        <f t="shared" si="66"/>
        <v>30000</v>
      </c>
      <c r="H114" s="165">
        <f t="shared" si="66"/>
        <v>0</v>
      </c>
      <c r="I114" s="165">
        <f t="shared" si="66"/>
        <v>0</v>
      </c>
      <c r="J114" s="165">
        <f t="shared" si="66"/>
        <v>0</v>
      </c>
      <c r="K114" s="165">
        <f t="shared" si="43"/>
        <v>30600</v>
      </c>
      <c r="L114" s="165">
        <f t="shared" si="44"/>
        <v>31212</v>
      </c>
    </row>
    <row r="115" spans="1:63" s="4" customFormat="1" x14ac:dyDescent="0.2">
      <c r="A115" s="198" t="s">
        <v>70</v>
      </c>
      <c r="B115" s="191" t="s">
        <v>71</v>
      </c>
      <c r="C115" s="200">
        <f>SUM(C116)</f>
        <v>30000</v>
      </c>
      <c r="D115" s="200">
        <f t="shared" si="66"/>
        <v>0</v>
      </c>
      <c r="E115" s="200">
        <f t="shared" si="66"/>
        <v>0</v>
      </c>
      <c r="F115" s="200">
        <f t="shared" si="66"/>
        <v>0</v>
      </c>
      <c r="G115" s="200">
        <f t="shared" si="66"/>
        <v>30000</v>
      </c>
      <c r="H115" s="200">
        <f t="shared" si="66"/>
        <v>0</v>
      </c>
      <c r="I115" s="200">
        <f t="shared" si="66"/>
        <v>0</v>
      </c>
      <c r="J115" s="200">
        <f t="shared" si="66"/>
        <v>0</v>
      </c>
      <c r="K115" s="200">
        <f t="shared" si="43"/>
        <v>30600</v>
      </c>
      <c r="L115" s="200">
        <f t="shared" si="44"/>
        <v>31212</v>
      </c>
    </row>
    <row r="116" spans="1:63" s="154" customFormat="1" x14ac:dyDescent="0.2">
      <c r="A116" s="152" t="s">
        <v>123</v>
      </c>
      <c r="B116" s="153" t="s">
        <v>83</v>
      </c>
      <c r="C116" s="150">
        <f>SUM(C117)</f>
        <v>30000</v>
      </c>
      <c r="D116" s="150">
        <f t="shared" si="66"/>
        <v>0</v>
      </c>
      <c r="E116" s="150">
        <f t="shared" si="66"/>
        <v>0</v>
      </c>
      <c r="F116" s="150">
        <f t="shared" si="66"/>
        <v>0</v>
      </c>
      <c r="G116" s="150">
        <f t="shared" si="66"/>
        <v>30000</v>
      </c>
      <c r="H116" s="150">
        <f t="shared" si="66"/>
        <v>0</v>
      </c>
      <c r="I116" s="150">
        <f t="shared" si="66"/>
        <v>0</v>
      </c>
      <c r="J116" s="150">
        <f t="shared" si="66"/>
        <v>0</v>
      </c>
      <c r="K116" s="181">
        <f t="shared" si="43"/>
        <v>30600</v>
      </c>
      <c r="L116" s="181">
        <f t="shared" si="44"/>
        <v>31212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s="4" customFormat="1" x14ac:dyDescent="0.2">
      <c r="A117" s="173">
        <v>32</v>
      </c>
      <c r="B117" s="174" t="s">
        <v>147</v>
      </c>
      <c r="C117" s="181">
        <f>SUM(C118)</f>
        <v>30000</v>
      </c>
      <c r="D117" s="181">
        <f t="shared" si="66"/>
        <v>0</v>
      </c>
      <c r="E117" s="181">
        <f t="shared" si="66"/>
        <v>0</v>
      </c>
      <c r="F117" s="181">
        <f t="shared" si="66"/>
        <v>0</v>
      </c>
      <c r="G117" s="181">
        <f t="shared" si="66"/>
        <v>30000</v>
      </c>
      <c r="H117" s="181">
        <f t="shared" si="66"/>
        <v>0</v>
      </c>
      <c r="I117" s="181">
        <f t="shared" si="66"/>
        <v>0</v>
      </c>
      <c r="J117" s="181">
        <f t="shared" si="66"/>
        <v>0</v>
      </c>
      <c r="K117" s="181">
        <f t="shared" si="43"/>
        <v>30600</v>
      </c>
      <c r="L117" s="181">
        <f t="shared" si="44"/>
        <v>31212</v>
      </c>
    </row>
    <row r="118" spans="1:63" s="4" customFormat="1" x14ac:dyDescent="0.2">
      <c r="A118" s="65">
        <v>321</v>
      </c>
      <c r="B118" s="182" t="s">
        <v>26</v>
      </c>
      <c r="C118" s="135">
        <f>SUM(D118:J118)</f>
        <v>30000</v>
      </c>
      <c r="D118" s="133"/>
      <c r="E118" s="133"/>
      <c r="F118" s="133"/>
      <c r="G118" s="135">
        <v>30000</v>
      </c>
      <c r="H118" s="133"/>
      <c r="I118" s="133"/>
      <c r="J118" s="133"/>
      <c r="K118" s="181"/>
      <c r="L118" s="181">
        <f t="shared" si="44"/>
        <v>0</v>
      </c>
    </row>
    <row r="119" spans="1:63" ht="25.5" x14ac:dyDescent="0.2">
      <c r="A119" s="169" t="s">
        <v>124</v>
      </c>
      <c r="B119" s="164" t="s">
        <v>125</v>
      </c>
      <c r="C119" s="223">
        <f>SUM(C120)</f>
        <v>10000</v>
      </c>
      <c r="D119" s="223">
        <f t="shared" ref="D119:J123" si="67">SUM(D120)</f>
        <v>0</v>
      </c>
      <c r="E119" s="223">
        <f t="shared" si="67"/>
        <v>0</v>
      </c>
      <c r="F119" s="223">
        <f t="shared" si="67"/>
        <v>0</v>
      </c>
      <c r="G119" s="223">
        <f t="shared" si="67"/>
        <v>10000</v>
      </c>
      <c r="H119" s="223">
        <f t="shared" si="67"/>
        <v>0</v>
      </c>
      <c r="I119" s="223">
        <f t="shared" si="67"/>
        <v>0</v>
      </c>
      <c r="J119" s="223">
        <f t="shared" si="67"/>
        <v>0</v>
      </c>
      <c r="K119" s="165">
        <f t="shared" si="43"/>
        <v>10200</v>
      </c>
      <c r="L119" s="165">
        <f t="shared" si="44"/>
        <v>10404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</row>
    <row r="120" spans="1:63" s="128" customFormat="1" ht="25.5" x14ac:dyDescent="0.2">
      <c r="A120" s="169" t="s">
        <v>126</v>
      </c>
      <c r="B120" s="164" t="s">
        <v>127</v>
      </c>
      <c r="C120" s="165">
        <f>SUM(C121)</f>
        <v>10000</v>
      </c>
      <c r="D120" s="165">
        <f t="shared" si="67"/>
        <v>0</v>
      </c>
      <c r="E120" s="165">
        <f t="shared" si="67"/>
        <v>0</v>
      </c>
      <c r="F120" s="165">
        <f t="shared" si="67"/>
        <v>0</v>
      </c>
      <c r="G120" s="165">
        <f t="shared" si="67"/>
        <v>10000</v>
      </c>
      <c r="H120" s="165">
        <f t="shared" si="67"/>
        <v>0</v>
      </c>
      <c r="I120" s="165">
        <f t="shared" si="67"/>
        <v>0</v>
      </c>
      <c r="J120" s="165">
        <f t="shared" si="67"/>
        <v>0</v>
      </c>
      <c r="K120" s="165">
        <f t="shared" si="43"/>
        <v>10200</v>
      </c>
      <c r="L120" s="165">
        <f t="shared" si="44"/>
        <v>10404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</row>
    <row r="121" spans="1:63" x14ac:dyDescent="0.2">
      <c r="A121" s="192" t="s">
        <v>70</v>
      </c>
      <c r="B121" s="193" t="s">
        <v>71</v>
      </c>
      <c r="C121" s="201">
        <f>SUM(C122)</f>
        <v>10000</v>
      </c>
      <c r="D121" s="201">
        <f t="shared" si="67"/>
        <v>0</v>
      </c>
      <c r="E121" s="201">
        <f t="shared" si="67"/>
        <v>0</v>
      </c>
      <c r="F121" s="201">
        <f t="shared" si="67"/>
        <v>0</v>
      </c>
      <c r="G121" s="201">
        <f t="shared" si="67"/>
        <v>10000</v>
      </c>
      <c r="H121" s="201">
        <f t="shared" si="67"/>
        <v>0</v>
      </c>
      <c r="I121" s="201">
        <f t="shared" si="67"/>
        <v>0</v>
      </c>
      <c r="J121" s="201">
        <f t="shared" si="67"/>
        <v>0</v>
      </c>
      <c r="K121" s="200">
        <f t="shared" si="43"/>
        <v>10200</v>
      </c>
      <c r="L121" s="200">
        <f t="shared" si="44"/>
        <v>10404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</row>
    <row r="122" spans="1:63" s="4" customFormat="1" x14ac:dyDescent="0.2">
      <c r="A122" s="140" t="s">
        <v>66</v>
      </c>
      <c r="B122" s="141" t="s">
        <v>85</v>
      </c>
      <c r="C122" s="172">
        <f>SUM(C123)</f>
        <v>10000</v>
      </c>
      <c r="D122" s="172">
        <f t="shared" si="67"/>
        <v>0</v>
      </c>
      <c r="E122" s="172">
        <f t="shared" si="67"/>
        <v>0</v>
      </c>
      <c r="F122" s="172">
        <f t="shared" si="67"/>
        <v>0</v>
      </c>
      <c r="G122" s="172">
        <f t="shared" si="67"/>
        <v>10000</v>
      </c>
      <c r="H122" s="172">
        <f t="shared" si="67"/>
        <v>0</v>
      </c>
      <c r="I122" s="172">
        <f t="shared" si="67"/>
        <v>0</v>
      </c>
      <c r="J122" s="172">
        <f t="shared" si="67"/>
        <v>0</v>
      </c>
      <c r="K122" s="181">
        <f t="shared" si="43"/>
        <v>10200</v>
      </c>
      <c r="L122" s="181">
        <f t="shared" si="44"/>
        <v>10404</v>
      </c>
    </row>
    <row r="123" spans="1:63" s="4" customFormat="1" x14ac:dyDescent="0.2">
      <c r="A123" s="173">
        <v>32</v>
      </c>
      <c r="B123" s="174" t="s">
        <v>147</v>
      </c>
      <c r="C123" s="181">
        <f>SUM(C124)</f>
        <v>10000</v>
      </c>
      <c r="D123" s="181">
        <f t="shared" si="67"/>
        <v>0</v>
      </c>
      <c r="E123" s="181">
        <f t="shared" si="67"/>
        <v>0</v>
      </c>
      <c r="F123" s="181">
        <f t="shared" si="67"/>
        <v>0</v>
      </c>
      <c r="G123" s="181">
        <f t="shared" si="67"/>
        <v>10000</v>
      </c>
      <c r="H123" s="181">
        <f t="shared" si="67"/>
        <v>0</v>
      </c>
      <c r="I123" s="181">
        <f t="shared" si="67"/>
        <v>0</v>
      </c>
      <c r="J123" s="181">
        <f t="shared" si="67"/>
        <v>0</v>
      </c>
      <c r="K123" s="181">
        <f t="shared" si="43"/>
        <v>10200</v>
      </c>
      <c r="L123" s="181">
        <f t="shared" si="44"/>
        <v>10404</v>
      </c>
    </row>
    <row r="124" spans="1:63" s="4" customFormat="1" ht="25.5" x14ac:dyDescent="0.2">
      <c r="A124" s="173">
        <v>324</v>
      </c>
      <c r="B124" s="174" t="s">
        <v>128</v>
      </c>
      <c r="C124" s="161">
        <f>SUM(D124:J124)</f>
        <v>10000</v>
      </c>
      <c r="D124" s="161"/>
      <c r="E124" s="161"/>
      <c r="F124" s="181"/>
      <c r="G124" s="161">
        <v>10000</v>
      </c>
      <c r="H124" s="181"/>
      <c r="I124" s="181"/>
      <c r="J124" s="181"/>
      <c r="K124" s="181"/>
      <c r="L124" s="181">
        <f t="shared" si="44"/>
        <v>0</v>
      </c>
    </row>
    <row r="125" spans="1:63" s="4" customFormat="1" x14ac:dyDescent="0.2">
      <c r="A125" s="140" t="s">
        <v>130</v>
      </c>
      <c r="B125" s="141" t="s">
        <v>129</v>
      </c>
      <c r="C125" s="172">
        <f>SUM(C126)</f>
        <v>20000</v>
      </c>
      <c r="D125" s="172">
        <f t="shared" ref="D125:J126" si="68">SUM(D126)</f>
        <v>0</v>
      </c>
      <c r="E125" s="172">
        <f t="shared" si="68"/>
        <v>0</v>
      </c>
      <c r="F125" s="172">
        <f t="shared" si="68"/>
        <v>0</v>
      </c>
      <c r="G125" s="172">
        <f t="shared" si="68"/>
        <v>0</v>
      </c>
      <c r="H125" s="172">
        <f t="shared" si="68"/>
        <v>20000</v>
      </c>
      <c r="I125" s="172">
        <f t="shared" si="68"/>
        <v>0</v>
      </c>
      <c r="J125" s="172">
        <f t="shared" si="68"/>
        <v>0</v>
      </c>
      <c r="K125" s="150">
        <f t="shared" si="43"/>
        <v>20400</v>
      </c>
      <c r="L125" s="150">
        <f t="shared" si="44"/>
        <v>20808</v>
      </c>
    </row>
    <row r="126" spans="1:63" s="4" customFormat="1" x14ac:dyDescent="0.2">
      <c r="A126" s="97" t="s">
        <v>131</v>
      </c>
      <c r="B126" s="88" t="s">
        <v>87</v>
      </c>
      <c r="C126" s="222">
        <f>SUM(C127)</f>
        <v>20000</v>
      </c>
      <c r="D126" s="222">
        <f t="shared" si="68"/>
        <v>0</v>
      </c>
      <c r="E126" s="222">
        <f t="shared" si="68"/>
        <v>0</v>
      </c>
      <c r="F126" s="222">
        <f t="shared" si="68"/>
        <v>0</v>
      </c>
      <c r="G126" s="222">
        <f t="shared" si="68"/>
        <v>0</v>
      </c>
      <c r="H126" s="222">
        <f t="shared" si="68"/>
        <v>20000</v>
      </c>
      <c r="I126" s="222">
        <f t="shared" si="68"/>
        <v>0</v>
      </c>
      <c r="J126" s="222">
        <f t="shared" si="68"/>
        <v>0</v>
      </c>
      <c r="K126" s="165">
        <f t="shared" si="43"/>
        <v>20400</v>
      </c>
      <c r="L126" s="165">
        <f t="shared" si="44"/>
        <v>20808</v>
      </c>
    </row>
    <row r="127" spans="1:63" s="4" customFormat="1" x14ac:dyDescent="0.2">
      <c r="A127" s="97" t="s">
        <v>132</v>
      </c>
      <c r="B127" s="88" t="s">
        <v>133</v>
      </c>
      <c r="C127" s="222">
        <f>SUM(C128+C135)</f>
        <v>20000</v>
      </c>
      <c r="D127" s="222">
        <f t="shared" ref="D127:J127" si="69">SUM(D128+D135)</f>
        <v>0</v>
      </c>
      <c r="E127" s="222">
        <f t="shared" si="69"/>
        <v>0</v>
      </c>
      <c r="F127" s="222">
        <f t="shared" si="69"/>
        <v>0</v>
      </c>
      <c r="G127" s="222">
        <f t="shared" si="69"/>
        <v>0</v>
      </c>
      <c r="H127" s="222">
        <f t="shared" si="69"/>
        <v>20000</v>
      </c>
      <c r="I127" s="222">
        <f t="shared" si="69"/>
        <v>0</v>
      </c>
      <c r="J127" s="222">
        <f t="shared" si="69"/>
        <v>0</v>
      </c>
      <c r="K127" s="165">
        <f t="shared" si="43"/>
        <v>20400</v>
      </c>
      <c r="L127" s="165">
        <f t="shared" si="44"/>
        <v>20808</v>
      </c>
    </row>
    <row r="128" spans="1:63" s="4" customFormat="1" x14ac:dyDescent="0.2">
      <c r="A128" s="192" t="s">
        <v>88</v>
      </c>
      <c r="B128" s="197" t="s">
        <v>86</v>
      </c>
      <c r="C128" s="199">
        <f>SUM(C129)</f>
        <v>10000</v>
      </c>
      <c r="D128" s="199"/>
      <c r="E128" s="199"/>
      <c r="F128" s="199"/>
      <c r="G128" s="200"/>
      <c r="H128" s="199">
        <v>10000</v>
      </c>
      <c r="I128" s="200"/>
      <c r="J128" s="200"/>
      <c r="K128" s="200">
        <f t="shared" si="43"/>
        <v>10200</v>
      </c>
      <c r="L128" s="200">
        <f t="shared" si="44"/>
        <v>10404</v>
      </c>
    </row>
    <row r="129" spans="1:63" s="4" customFormat="1" ht="25.5" x14ac:dyDescent="0.2">
      <c r="A129" s="179" t="s">
        <v>53</v>
      </c>
      <c r="B129" s="180" t="s">
        <v>134</v>
      </c>
      <c r="C129" s="150">
        <f>SUM(C130)</f>
        <v>10000</v>
      </c>
      <c r="D129" s="150">
        <f t="shared" ref="D129:J129" si="70">SUM(D130)</f>
        <v>0</v>
      </c>
      <c r="E129" s="150">
        <f t="shared" si="70"/>
        <v>0</v>
      </c>
      <c r="F129" s="150">
        <f t="shared" si="70"/>
        <v>0</v>
      </c>
      <c r="G129" s="150">
        <f t="shared" si="70"/>
        <v>0</v>
      </c>
      <c r="H129" s="150">
        <f t="shared" si="70"/>
        <v>10000</v>
      </c>
      <c r="I129" s="150">
        <f t="shared" si="70"/>
        <v>0</v>
      </c>
      <c r="J129" s="150">
        <f t="shared" si="70"/>
        <v>0</v>
      </c>
      <c r="K129" s="150">
        <f t="shared" si="43"/>
        <v>10200</v>
      </c>
      <c r="L129" s="150">
        <f t="shared" si="44"/>
        <v>10404</v>
      </c>
    </row>
    <row r="130" spans="1:63" s="4" customFormat="1" x14ac:dyDescent="0.2">
      <c r="A130" s="173">
        <v>32</v>
      </c>
      <c r="B130" s="174" t="s">
        <v>147</v>
      </c>
      <c r="C130" s="181">
        <f>SUM(C131:C134)</f>
        <v>10000</v>
      </c>
      <c r="D130" s="181">
        <f t="shared" ref="D130:J130" si="71">SUM(D131:D134)</f>
        <v>0</v>
      </c>
      <c r="E130" s="181">
        <f t="shared" si="71"/>
        <v>0</v>
      </c>
      <c r="F130" s="181">
        <f t="shared" si="71"/>
        <v>0</v>
      </c>
      <c r="G130" s="181">
        <f t="shared" si="71"/>
        <v>0</v>
      </c>
      <c r="H130" s="181">
        <f t="shared" si="71"/>
        <v>10000</v>
      </c>
      <c r="I130" s="181">
        <f t="shared" si="71"/>
        <v>0</v>
      </c>
      <c r="J130" s="181">
        <f t="shared" si="71"/>
        <v>0</v>
      </c>
      <c r="K130" s="181">
        <f t="shared" si="43"/>
        <v>10200</v>
      </c>
      <c r="L130" s="181">
        <f t="shared" si="44"/>
        <v>10404</v>
      </c>
    </row>
    <row r="131" spans="1:63" x14ac:dyDescent="0.2">
      <c r="A131" s="214">
        <v>321</v>
      </c>
      <c r="B131" s="178" t="s">
        <v>26</v>
      </c>
      <c r="C131" s="135">
        <f>SUM(D131:J131)</f>
        <v>2000</v>
      </c>
      <c r="D131" s="135"/>
      <c r="E131" s="135"/>
      <c r="F131" s="135"/>
      <c r="G131" s="135"/>
      <c r="H131" s="135">
        <v>2000</v>
      </c>
      <c r="I131" s="135"/>
      <c r="J131" s="135"/>
      <c r="K131" s="181"/>
      <c r="L131" s="181">
        <f t="shared" si="44"/>
        <v>0</v>
      </c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</row>
    <row r="132" spans="1:63" s="160" customFormat="1" x14ac:dyDescent="0.2">
      <c r="A132" s="214">
        <v>322</v>
      </c>
      <c r="B132" s="178" t="s">
        <v>27</v>
      </c>
      <c r="C132" s="135">
        <f t="shared" ref="C132:C134" si="72">SUM(D132:J132)</f>
        <v>4000</v>
      </c>
      <c r="D132" s="161"/>
      <c r="E132" s="161"/>
      <c r="F132" s="161"/>
      <c r="G132" s="161"/>
      <c r="H132" s="161">
        <v>4000</v>
      </c>
      <c r="I132" s="161"/>
      <c r="J132" s="161"/>
      <c r="K132" s="181"/>
      <c r="L132" s="181">
        <f t="shared" si="44"/>
        <v>0</v>
      </c>
    </row>
    <row r="133" spans="1:63" x14ac:dyDescent="0.2">
      <c r="A133" s="156">
        <v>323</v>
      </c>
      <c r="B133" s="102" t="s">
        <v>28</v>
      </c>
      <c r="C133" s="135">
        <f t="shared" si="72"/>
        <v>3000</v>
      </c>
      <c r="D133" s="135"/>
      <c r="E133" s="135"/>
      <c r="F133" s="135"/>
      <c r="G133" s="135"/>
      <c r="H133" s="135">
        <v>3000</v>
      </c>
      <c r="I133" s="135"/>
      <c r="J133" s="135"/>
      <c r="K133" s="181"/>
      <c r="L133" s="181">
        <f t="shared" si="44"/>
        <v>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</row>
    <row r="134" spans="1:63" s="160" customFormat="1" x14ac:dyDescent="0.2">
      <c r="A134" s="156">
        <v>329</v>
      </c>
      <c r="B134" s="102" t="s">
        <v>29</v>
      </c>
      <c r="C134" s="135">
        <f t="shared" si="72"/>
        <v>1000</v>
      </c>
      <c r="D134" s="135"/>
      <c r="E134" s="135"/>
      <c r="F134" s="135"/>
      <c r="G134" s="135"/>
      <c r="H134" s="135">
        <v>1000</v>
      </c>
      <c r="I134" s="135"/>
      <c r="J134" s="135"/>
      <c r="K134" s="181"/>
      <c r="L134" s="181">
        <f t="shared" si="44"/>
        <v>0</v>
      </c>
    </row>
    <row r="135" spans="1:63" s="160" customFormat="1" x14ac:dyDescent="0.2">
      <c r="A135" s="192" t="s">
        <v>70</v>
      </c>
      <c r="B135" s="193" t="s">
        <v>71</v>
      </c>
      <c r="C135" s="199">
        <f>SUM(C136)</f>
        <v>10000</v>
      </c>
      <c r="D135" s="199">
        <f t="shared" ref="D135:J137" si="73">SUM(D136)</f>
        <v>0</v>
      </c>
      <c r="E135" s="199">
        <f t="shared" si="73"/>
        <v>0</v>
      </c>
      <c r="F135" s="199">
        <f t="shared" si="73"/>
        <v>0</v>
      </c>
      <c r="G135" s="199">
        <f t="shared" si="73"/>
        <v>0</v>
      </c>
      <c r="H135" s="199">
        <f t="shared" si="73"/>
        <v>10000</v>
      </c>
      <c r="I135" s="199">
        <f t="shared" si="73"/>
        <v>0</v>
      </c>
      <c r="J135" s="199">
        <f t="shared" si="73"/>
        <v>0</v>
      </c>
      <c r="K135" s="200">
        <f t="shared" ref="K135:K137" si="74">SUM(C135/100)*102</f>
        <v>10200</v>
      </c>
      <c r="L135" s="200">
        <f t="shared" ref="L135:L137" si="75">SUM(K135/100)*102</f>
        <v>10404</v>
      </c>
    </row>
    <row r="136" spans="1:63" s="160" customFormat="1" x14ac:dyDescent="0.2">
      <c r="A136" s="140" t="s">
        <v>135</v>
      </c>
      <c r="B136" s="141" t="s">
        <v>61</v>
      </c>
      <c r="C136" s="150">
        <f>SUM(C137)</f>
        <v>10000</v>
      </c>
      <c r="D136" s="150">
        <f t="shared" si="73"/>
        <v>0</v>
      </c>
      <c r="E136" s="150">
        <f t="shared" si="73"/>
        <v>0</v>
      </c>
      <c r="F136" s="150">
        <f t="shared" si="73"/>
        <v>0</v>
      </c>
      <c r="G136" s="150">
        <f t="shared" si="73"/>
        <v>0</v>
      </c>
      <c r="H136" s="150">
        <f t="shared" si="73"/>
        <v>10000</v>
      </c>
      <c r="I136" s="150">
        <f t="shared" si="73"/>
        <v>0</v>
      </c>
      <c r="J136" s="150">
        <f t="shared" si="73"/>
        <v>0</v>
      </c>
      <c r="K136" s="150">
        <f t="shared" si="74"/>
        <v>10200</v>
      </c>
      <c r="L136" s="150">
        <f t="shared" si="75"/>
        <v>10404</v>
      </c>
    </row>
    <row r="137" spans="1:63" s="4" customFormat="1" x14ac:dyDescent="0.2">
      <c r="A137" s="173">
        <v>32</v>
      </c>
      <c r="B137" s="174" t="s">
        <v>147</v>
      </c>
      <c r="C137" s="181">
        <f>SUM(C138)</f>
        <v>10000</v>
      </c>
      <c r="D137" s="181">
        <f t="shared" si="73"/>
        <v>0</v>
      </c>
      <c r="E137" s="181">
        <f t="shared" si="73"/>
        <v>0</v>
      </c>
      <c r="F137" s="181">
        <f t="shared" si="73"/>
        <v>0</v>
      </c>
      <c r="G137" s="181">
        <f t="shared" si="73"/>
        <v>0</v>
      </c>
      <c r="H137" s="181">
        <f t="shared" si="73"/>
        <v>10000</v>
      </c>
      <c r="I137" s="181">
        <f t="shared" si="73"/>
        <v>0</v>
      </c>
      <c r="J137" s="181">
        <f t="shared" si="73"/>
        <v>0</v>
      </c>
      <c r="K137" s="181">
        <f t="shared" si="74"/>
        <v>10200</v>
      </c>
      <c r="L137" s="181">
        <f t="shared" si="75"/>
        <v>10404</v>
      </c>
    </row>
    <row r="138" spans="1:63" s="160" customFormat="1" x14ac:dyDescent="0.2">
      <c r="A138" s="173">
        <v>321</v>
      </c>
      <c r="B138" s="175" t="s">
        <v>136</v>
      </c>
      <c r="C138" s="161">
        <f>SUM(D138:J138)</f>
        <v>10000</v>
      </c>
      <c r="D138" s="161"/>
      <c r="E138" s="161"/>
      <c r="F138" s="161"/>
      <c r="G138" s="161"/>
      <c r="H138" s="161">
        <v>10000</v>
      </c>
      <c r="I138" s="161"/>
      <c r="J138" s="161"/>
      <c r="K138" s="181"/>
      <c r="L138" s="162"/>
    </row>
    <row r="139" spans="1:63" s="160" customFormat="1" x14ac:dyDescent="0.2">
      <c r="A139" s="176"/>
      <c r="B139" s="175"/>
      <c r="C139" s="161"/>
      <c r="D139" s="161"/>
      <c r="E139" s="161"/>
      <c r="F139" s="161"/>
      <c r="G139" s="161"/>
      <c r="H139" s="161"/>
      <c r="I139" s="161"/>
      <c r="J139" s="161"/>
      <c r="K139" s="181"/>
      <c r="L139" s="162"/>
    </row>
    <row r="140" spans="1:63" x14ac:dyDescent="0.2">
      <c r="A140" s="173"/>
      <c r="B140" s="175"/>
      <c r="C140" s="161"/>
      <c r="D140" s="161"/>
      <c r="E140" s="161"/>
      <c r="F140" s="161"/>
      <c r="G140" s="161"/>
      <c r="H140" s="161"/>
      <c r="I140" s="161"/>
      <c r="J140" s="161"/>
      <c r="K140" s="181"/>
      <c r="L140" s="162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</row>
    <row r="141" spans="1:63" x14ac:dyDescent="0.2">
      <c r="A141" s="187"/>
      <c r="B141" s="166"/>
      <c r="C141" s="161"/>
      <c r="D141" s="161"/>
      <c r="E141" s="161"/>
      <c r="F141" s="161"/>
      <c r="G141" s="161"/>
      <c r="H141" s="161"/>
      <c r="I141" s="161"/>
      <c r="J141" s="161"/>
      <c r="K141" s="181"/>
      <c r="L141" s="162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</row>
    <row r="142" spans="1:63" x14ac:dyDescent="0.2">
      <c r="A142" s="182"/>
      <c r="B142" s="166"/>
      <c r="C142" s="161"/>
      <c r="D142" s="161"/>
      <c r="E142" s="161"/>
      <c r="F142" s="161"/>
      <c r="G142" s="161"/>
      <c r="H142" s="161"/>
      <c r="I142" s="161"/>
      <c r="J142" s="161"/>
      <c r="K142" s="181"/>
      <c r="L142" s="162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</row>
    <row r="143" spans="1:63" s="128" customFormat="1" x14ac:dyDescent="0.2">
      <c r="A143" s="65"/>
      <c r="B143" s="7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</row>
    <row r="144" spans="1:63" s="128" customFormat="1" x14ac:dyDescent="0.2">
      <c r="A144" s="65"/>
      <c r="B144" s="7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</row>
    <row r="145" spans="1:63" x14ac:dyDescent="0.2">
      <c r="A145" s="65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</row>
    <row r="146" spans="1:63" x14ac:dyDescent="0.2">
      <c r="A146" s="65" t="s">
        <v>137</v>
      </c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</row>
    <row r="147" spans="1:63" x14ac:dyDescent="0.2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 t="s">
        <v>76</v>
      </c>
      <c r="L147" s="3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</row>
    <row r="148" spans="1:63" x14ac:dyDescent="0.2">
      <c r="A148" s="65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</row>
    <row r="149" spans="1:63" x14ac:dyDescent="0.2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</row>
    <row r="150" spans="1:63" x14ac:dyDescent="0.2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</row>
    <row r="151" spans="1:63" x14ac:dyDescent="0.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</row>
    <row r="152" spans="1:63" x14ac:dyDescent="0.2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</row>
    <row r="153" spans="1:63" x14ac:dyDescent="0.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</row>
    <row r="154" spans="1:63" x14ac:dyDescent="0.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</row>
    <row r="155" spans="1:63" x14ac:dyDescent="0.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</row>
    <row r="156" spans="1:63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</row>
    <row r="157" spans="1:63" x14ac:dyDescent="0.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</row>
    <row r="158" spans="1:63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3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</row>
    <row r="160" spans="1:63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</row>
    <row r="161" spans="1:63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</row>
    <row r="162" spans="1:63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</row>
    <row r="163" spans="1:63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</row>
    <row r="164" spans="1:63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</row>
    <row r="165" spans="1:63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</row>
    <row r="166" spans="1:63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</row>
    <row r="167" spans="1:63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</row>
    <row r="168" spans="1:63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</row>
    <row r="169" spans="1:63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</row>
    <row r="170" spans="1:63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</row>
    <row r="171" spans="1:63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</row>
    <row r="172" spans="1:63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</row>
    <row r="173" spans="1:63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</row>
    <row r="174" spans="1:63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</row>
    <row r="175" spans="1:63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</row>
    <row r="176" spans="1:63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</row>
    <row r="178" spans="1:63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</row>
    <row r="353" spans="1:12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8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F2A55</cp:lastModifiedBy>
  <cp:lastPrinted>2019-12-11T10:57:44Z</cp:lastPrinted>
  <dcterms:created xsi:type="dcterms:W3CDTF">2013-09-11T11:00:21Z</dcterms:created>
  <dcterms:modified xsi:type="dcterms:W3CDTF">2019-12-11T11:43:36Z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