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2admin15\Desktop\"/>
    </mc:Choice>
  </mc:AlternateContent>
  <bookViews>
    <workbookView xWindow="0" yWindow="0" windowWidth="28800" windowHeight="1243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PRIHODA'!$A$1:$H$43</definedName>
  </definedNames>
  <calcPr calcId="152511"/>
</workbook>
</file>

<file path=xl/calcChain.xml><?xml version="1.0" encoding="utf-8"?>
<calcChain xmlns="http://schemas.openxmlformats.org/spreadsheetml/2006/main">
  <c r="B14" i="2" l="1"/>
  <c r="G14" i="2"/>
  <c r="F14" i="2"/>
  <c r="E14" i="2"/>
  <c r="D14" i="2"/>
  <c r="C14" i="2"/>
  <c r="F28" i="2"/>
  <c r="E28" i="2"/>
  <c r="D28" i="2"/>
  <c r="C28" i="2"/>
  <c r="D42" i="2"/>
  <c r="C42" i="2"/>
  <c r="G42" i="2"/>
  <c r="F42" i="2"/>
  <c r="E42" i="2"/>
  <c r="K133" i="3"/>
  <c r="L133" i="3" s="1"/>
  <c r="K137" i="3"/>
  <c r="L137" i="3" s="1"/>
  <c r="C130" i="3"/>
  <c r="K111" i="3"/>
  <c r="L111" i="3" s="1"/>
  <c r="C106" i="3"/>
  <c r="C107" i="3"/>
  <c r="C97" i="3"/>
  <c r="C100" i="3"/>
  <c r="K103" i="3"/>
  <c r="L103" i="3" s="1"/>
  <c r="K167" i="3"/>
  <c r="L167" i="3" s="1"/>
  <c r="K168" i="3"/>
  <c r="L168" i="3" s="1"/>
  <c r="K169" i="3"/>
  <c r="L169" i="3" s="1"/>
  <c r="K170" i="3"/>
  <c r="L170" i="3" s="1"/>
  <c r="K171" i="3"/>
  <c r="L171" i="3" s="1"/>
  <c r="K165" i="3"/>
  <c r="L165" i="3" s="1"/>
  <c r="K166" i="3"/>
  <c r="L166" i="3" s="1"/>
  <c r="K172" i="3"/>
  <c r="L172" i="3" s="1"/>
  <c r="K173" i="3"/>
  <c r="L173" i="3" s="1"/>
  <c r="K174" i="3"/>
  <c r="L174" i="3" s="1"/>
  <c r="K159" i="3"/>
  <c r="L159" i="3" s="1"/>
  <c r="K160" i="3"/>
  <c r="L160" i="3" s="1"/>
  <c r="K161" i="3"/>
  <c r="L161" i="3" s="1"/>
  <c r="K163" i="3"/>
  <c r="L163" i="3" s="1"/>
  <c r="K153" i="3"/>
  <c r="L153" i="3" s="1"/>
  <c r="K155" i="3"/>
  <c r="L155" i="3" s="1"/>
  <c r="K158" i="3"/>
  <c r="L158" i="3" s="1"/>
  <c r="G107" i="3" l="1"/>
  <c r="G100" i="3"/>
  <c r="C99" i="3"/>
  <c r="L13" i="3" l="1"/>
  <c r="L15" i="3"/>
  <c r="L19" i="3"/>
  <c r="L24" i="3"/>
  <c r="L25" i="3"/>
  <c r="L26" i="3"/>
  <c r="L28" i="3"/>
  <c r="L29" i="3"/>
  <c r="L34" i="3"/>
  <c r="L35" i="3"/>
  <c r="L36" i="3"/>
  <c r="L37" i="3"/>
  <c r="L39" i="3"/>
  <c r="L41" i="3"/>
  <c r="L42" i="3"/>
  <c r="L45" i="3"/>
  <c r="L46" i="3"/>
  <c r="L50" i="3"/>
  <c r="L56" i="3"/>
  <c r="L57" i="3"/>
  <c r="L58" i="3"/>
  <c r="L59" i="3"/>
  <c r="L60" i="3"/>
  <c r="L62" i="3"/>
  <c r="L63" i="3"/>
  <c r="L67" i="3"/>
  <c r="L75" i="3"/>
  <c r="L76" i="3"/>
  <c r="L77" i="3"/>
  <c r="L79" i="3"/>
  <c r="L83" i="3"/>
  <c r="L85" i="3"/>
  <c r="L92" i="3"/>
  <c r="L95" i="3"/>
  <c r="L96" i="3"/>
  <c r="L99" i="3"/>
  <c r="L116" i="3"/>
  <c r="L117" i="3"/>
  <c r="L122" i="3"/>
  <c r="L128" i="3"/>
  <c r="L146" i="3"/>
  <c r="L147" i="3"/>
  <c r="L148" i="3"/>
  <c r="L149" i="3"/>
  <c r="C153" i="3"/>
  <c r="D152" i="3"/>
  <c r="D151" i="3" s="1"/>
  <c r="D150" i="3" s="1"/>
  <c r="D142" i="3" s="1"/>
  <c r="D141" i="3" s="1"/>
  <c r="D140" i="3" s="1"/>
  <c r="E152" i="3"/>
  <c r="E151" i="3" s="1"/>
  <c r="E150" i="3" s="1"/>
  <c r="E142" i="3" s="1"/>
  <c r="E141" i="3" s="1"/>
  <c r="E140" i="3" s="1"/>
  <c r="F152" i="3"/>
  <c r="F151" i="3" s="1"/>
  <c r="F150" i="3" s="1"/>
  <c r="F142" i="3" s="1"/>
  <c r="F141" i="3" s="1"/>
  <c r="F140" i="3" s="1"/>
  <c r="G152" i="3"/>
  <c r="G151" i="3" s="1"/>
  <c r="G150" i="3" s="1"/>
  <c r="G142" i="3" s="1"/>
  <c r="G141" i="3" s="1"/>
  <c r="G140" i="3" s="1"/>
  <c r="H152" i="3"/>
  <c r="H151" i="3" s="1"/>
  <c r="H150" i="3" s="1"/>
  <c r="H142" i="3" s="1"/>
  <c r="H141" i="3" s="1"/>
  <c r="H140" i="3" s="1"/>
  <c r="I152" i="3"/>
  <c r="I151" i="3" s="1"/>
  <c r="I150" i="3" s="1"/>
  <c r="I142" i="3" s="1"/>
  <c r="I141" i="3" s="1"/>
  <c r="I140" i="3" s="1"/>
  <c r="J152" i="3"/>
  <c r="J151" i="3" s="1"/>
  <c r="J150" i="3" s="1"/>
  <c r="J142" i="3" s="1"/>
  <c r="J141" i="3" s="1"/>
  <c r="J140" i="3" s="1"/>
  <c r="C152" i="3"/>
  <c r="K152" i="3" s="1"/>
  <c r="L152" i="3" s="1"/>
  <c r="C147" i="3"/>
  <c r="C148" i="3"/>
  <c r="C149" i="3"/>
  <c r="C146" i="3"/>
  <c r="D145" i="3"/>
  <c r="D144" i="3" s="1"/>
  <c r="E145" i="3"/>
  <c r="E144" i="3" s="1"/>
  <c r="F145" i="3"/>
  <c r="F144" i="3" s="1"/>
  <c r="G145" i="3"/>
  <c r="G144" i="3" s="1"/>
  <c r="H145" i="3"/>
  <c r="H144" i="3" s="1"/>
  <c r="I145" i="3"/>
  <c r="I144" i="3" s="1"/>
  <c r="J145" i="3"/>
  <c r="J144" i="3" s="1"/>
  <c r="D133" i="3"/>
  <c r="E133" i="3"/>
  <c r="F133" i="3"/>
  <c r="G132" i="3"/>
  <c r="G131" i="3" s="1"/>
  <c r="G129" i="3" s="1"/>
  <c r="H133" i="3"/>
  <c r="I133" i="3"/>
  <c r="J133" i="3"/>
  <c r="D132" i="3"/>
  <c r="D131" i="3" s="1"/>
  <c r="D130" i="3" s="1"/>
  <c r="D129" i="3" s="1"/>
  <c r="E132" i="3"/>
  <c r="E131" i="3" s="1"/>
  <c r="E130" i="3" s="1"/>
  <c r="E129" i="3" s="1"/>
  <c r="F132" i="3"/>
  <c r="F131" i="3" s="1"/>
  <c r="F130" i="3" s="1"/>
  <c r="F129" i="3" s="1"/>
  <c r="H132" i="3"/>
  <c r="H131" i="3" s="1"/>
  <c r="H130" i="3" s="1"/>
  <c r="H129" i="3" s="1"/>
  <c r="I132" i="3"/>
  <c r="I131" i="3" s="1"/>
  <c r="I130" i="3" s="1"/>
  <c r="I129" i="3" s="1"/>
  <c r="J132" i="3"/>
  <c r="J131" i="3" s="1"/>
  <c r="J130" i="3" s="1"/>
  <c r="J129" i="3" s="1"/>
  <c r="C128" i="3"/>
  <c r="D127" i="3"/>
  <c r="E127" i="3"/>
  <c r="F127" i="3"/>
  <c r="G127" i="3"/>
  <c r="H127" i="3"/>
  <c r="I127" i="3"/>
  <c r="J127" i="3"/>
  <c r="C127" i="3"/>
  <c r="C126" i="3" s="1"/>
  <c r="D126" i="3"/>
  <c r="D125" i="3" s="1"/>
  <c r="D124" i="3" s="1"/>
  <c r="D123" i="3" s="1"/>
  <c r="E126" i="3"/>
  <c r="E125" i="3" s="1"/>
  <c r="E124" i="3" s="1"/>
  <c r="E123" i="3" s="1"/>
  <c r="F126" i="3"/>
  <c r="F125" i="3" s="1"/>
  <c r="F124" i="3" s="1"/>
  <c r="F123" i="3" s="1"/>
  <c r="G126" i="3"/>
  <c r="G125" i="3" s="1"/>
  <c r="G124" i="3" s="1"/>
  <c r="G123" i="3" s="1"/>
  <c r="H126" i="3"/>
  <c r="H125" i="3" s="1"/>
  <c r="H124" i="3" s="1"/>
  <c r="H123" i="3" s="1"/>
  <c r="I126" i="3"/>
  <c r="I125" i="3" s="1"/>
  <c r="I124" i="3" s="1"/>
  <c r="I123" i="3" s="1"/>
  <c r="J126" i="3"/>
  <c r="J125" i="3" s="1"/>
  <c r="J124" i="3" s="1"/>
  <c r="J123" i="3" s="1"/>
  <c r="D121" i="3"/>
  <c r="E121" i="3"/>
  <c r="F121" i="3"/>
  <c r="G121" i="3"/>
  <c r="G120" i="3" s="1"/>
  <c r="G119" i="3" s="1"/>
  <c r="G118" i="3" s="1"/>
  <c r="H121" i="3"/>
  <c r="H120" i="3" s="1"/>
  <c r="H119" i="3" s="1"/>
  <c r="H118" i="3" s="1"/>
  <c r="I121" i="3"/>
  <c r="I120" i="3" s="1"/>
  <c r="I119" i="3" s="1"/>
  <c r="I118" i="3" s="1"/>
  <c r="J121" i="3"/>
  <c r="J120" i="3" s="1"/>
  <c r="J119" i="3" s="1"/>
  <c r="J118" i="3" s="1"/>
  <c r="C121" i="3"/>
  <c r="K121" i="3" s="1"/>
  <c r="L121" i="3" s="1"/>
  <c r="D120" i="3"/>
  <c r="D119" i="3" s="1"/>
  <c r="D118" i="3" s="1"/>
  <c r="E120" i="3"/>
  <c r="E119" i="3" s="1"/>
  <c r="E118" i="3" s="1"/>
  <c r="F120" i="3"/>
  <c r="F119" i="3" s="1"/>
  <c r="F118" i="3" s="1"/>
  <c r="D115" i="3"/>
  <c r="E115" i="3"/>
  <c r="E114" i="3" s="1"/>
  <c r="E113" i="3" s="1"/>
  <c r="F115" i="3"/>
  <c r="F114" i="3" s="1"/>
  <c r="F113" i="3" s="1"/>
  <c r="G115" i="3"/>
  <c r="G114" i="3" s="1"/>
  <c r="G113" i="3" s="1"/>
  <c r="H115" i="3"/>
  <c r="I115" i="3"/>
  <c r="I114" i="3" s="1"/>
  <c r="I113" i="3" s="1"/>
  <c r="J115" i="3"/>
  <c r="J114" i="3" s="1"/>
  <c r="J113" i="3" s="1"/>
  <c r="D114" i="3"/>
  <c r="D113" i="3" s="1"/>
  <c r="H114" i="3"/>
  <c r="H113" i="3" s="1"/>
  <c r="D107" i="3"/>
  <c r="D106" i="3" s="1"/>
  <c r="D105" i="3" s="1"/>
  <c r="E107" i="3"/>
  <c r="F107" i="3"/>
  <c r="F106" i="3" s="1"/>
  <c r="F105" i="3" s="1"/>
  <c r="G106" i="3"/>
  <c r="G105" i="3" s="1"/>
  <c r="H107" i="3"/>
  <c r="H106" i="3" s="1"/>
  <c r="H105" i="3" s="1"/>
  <c r="I107" i="3"/>
  <c r="J107" i="3"/>
  <c r="J106" i="3" s="1"/>
  <c r="J105" i="3" s="1"/>
  <c r="E106" i="3"/>
  <c r="E105" i="3" s="1"/>
  <c r="I106" i="3"/>
  <c r="I105" i="3" s="1"/>
  <c r="C101" i="3"/>
  <c r="D100" i="3"/>
  <c r="E100" i="3"/>
  <c r="F100" i="3"/>
  <c r="H100" i="3"/>
  <c r="I100" i="3"/>
  <c r="J100" i="3"/>
  <c r="D98" i="3"/>
  <c r="E98" i="3"/>
  <c r="F98" i="3"/>
  <c r="F97" i="3" s="1"/>
  <c r="G98" i="3"/>
  <c r="H98" i="3"/>
  <c r="I98" i="3"/>
  <c r="J98" i="3"/>
  <c r="C98" i="3"/>
  <c r="K98" i="3" s="1"/>
  <c r="L98" i="3" s="1"/>
  <c r="C96" i="3"/>
  <c r="D94" i="3"/>
  <c r="D93" i="3" s="1"/>
  <c r="E94" i="3"/>
  <c r="E93" i="3" s="1"/>
  <c r="F94" i="3"/>
  <c r="G94" i="3"/>
  <c r="G93" i="3" s="1"/>
  <c r="I94" i="3"/>
  <c r="I93" i="3" s="1"/>
  <c r="J94" i="3"/>
  <c r="J93" i="3" s="1"/>
  <c r="F93" i="3"/>
  <c r="C91" i="3"/>
  <c r="C90" i="3" s="1"/>
  <c r="K90" i="3" s="1"/>
  <c r="L90" i="3" s="1"/>
  <c r="D91" i="3"/>
  <c r="D90" i="3" s="1"/>
  <c r="E91" i="3"/>
  <c r="E90" i="3" s="1"/>
  <c r="F91" i="3"/>
  <c r="F90" i="3" s="1"/>
  <c r="G91" i="3"/>
  <c r="G90" i="3" s="1"/>
  <c r="H91" i="3"/>
  <c r="H90" i="3" s="1"/>
  <c r="I91" i="3"/>
  <c r="I90" i="3" s="1"/>
  <c r="J91" i="3"/>
  <c r="J90" i="3" s="1"/>
  <c r="C85" i="3"/>
  <c r="D84" i="3"/>
  <c r="E84" i="3"/>
  <c r="F84" i="3"/>
  <c r="F81" i="3" s="1"/>
  <c r="G84" i="3"/>
  <c r="H84" i="3"/>
  <c r="I84" i="3"/>
  <c r="J84" i="3"/>
  <c r="C84" i="3"/>
  <c r="K84" i="3" s="1"/>
  <c r="L84" i="3" s="1"/>
  <c r="D82" i="3"/>
  <c r="D81" i="3" s="1"/>
  <c r="F82" i="3"/>
  <c r="G82" i="3"/>
  <c r="D78" i="3"/>
  <c r="E78" i="3"/>
  <c r="F78" i="3"/>
  <c r="G78" i="3"/>
  <c r="H78" i="3"/>
  <c r="I78" i="3"/>
  <c r="J78" i="3"/>
  <c r="D74" i="3"/>
  <c r="E74" i="3"/>
  <c r="F74" i="3"/>
  <c r="G74" i="3"/>
  <c r="H74" i="3"/>
  <c r="I74" i="3"/>
  <c r="J74" i="3"/>
  <c r="J73" i="3" s="1"/>
  <c r="C78" i="3"/>
  <c r="K78" i="3" s="1"/>
  <c r="L78" i="3" s="1"/>
  <c r="C76" i="3"/>
  <c r="C77" i="3"/>
  <c r="D66" i="3"/>
  <c r="D65" i="3" s="1"/>
  <c r="D64" i="3" s="1"/>
  <c r="F66" i="3"/>
  <c r="F65" i="3" s="1"/>
  <c r="F64" i="3" s="1"/>
  <c r="G66" i="3"/>
  <c r="G65" i="3" s="1"/>
  <c r="G64" i="3" s="1"/>
  <c r="H66" i="3"/>
  <c r="H65" i="3" s="1"/>
  <c r="H64" i="3" s="1"/>
  <c r="I66" i="3"/>
  <c r="I65" i="3" s="1"/>
  <c r="I64" i="3" s="1"/>
  <c r="J66" i="3"/>
  <c r="J65" i="3" s="1"/>
  <c r="J64" i="3" s="1"/>
  <c r="K66" i="3"/>
  <c r="L66" i="3" s="1"/>
  <c r="E65" i="3"/>
  <c r="E64" i="3" s="1"/>
  <c r="C65" i="3"/>
  <c r="C64" i="3" s="1"/>
  <c r="K64" i="3" s="1"/>
  <c r="L64" i="3" s="1"/>
  <c r="C62" i="3"/>
  <c r="D61" i="3"/>
  <c r="E61" i="3"/>
  <c r="F61" i="3"/>
  <c r="G61" i="3"/>
  <c r="H61" i="3"/>
  <c r="I61" i="3"/>
  <c r="J61" i="3"/>
  <c r="C61" i="3"/>
  <c r="K61" i="3" s="1"/>
  <c r="L61" i="3" s="1"/>
  <c r="C57" i="3"/>
  <c r="C58" i="3"/>
  <c r="D55" i="3"/>
  <c r="E55" i="3"/>
  <c r="E54" i="3" s="1"/>
  <c r="E53" i="3" s="1"/>
  <c r="F55" i="3"/>
  <c r="G55" i="3"/>
  <c r="H55" i="3"/>
  <c r="I55" i="3"/>
  <c r="J55" i="3"/>
  <c r="J54" i="3"/>
  <c r="J53" i="3" s="1"/>
  <c r="E49" i="3"/>
  <c r="E48" i="3" s="1"/>
  <c r="E47" i="3" s="1"/>
  <c r="C50" i="3"/>
  <c r="D49" i="3"/>
  <c r="D48" i="3" s="1"/>
  <c r="D47" i="3" s="1"/>
  <c r="F49" i="3"/>
  <c r="F48" i="3" s="1"/>
  <c r="F47" i="3" s="1"/>
  <c r="G49" i="3"/>
  <c r="G48" i="3" s="1"/>
  <c r="G47" i="3" s="1"/>
  <c r="H49" i="3"/>
  <c r="H48" i="3" s="1"/>
  <c r="H47" i="3" s="1"/>
  <c r="I49" i="3"/>
  <c r="I48" i="3" s="1"/>
  <c r="I47" i="3" s="1"/>
  <c r="J49" i="3"/>
  <c r="J48" i="3" s="1"/>
  <c r="J47" i="3" s="1"/>
  <c r="C46" i="3"/>
  <c r="C45" i="3"/>
  <c r="D44" i="3"/>
  <c r="D43" i="3" s="1"/>
  <c r="E44" i="3"/>
  <c r="E43" i="3" s="1"/>
  <c r="F44" i="3"/>
  <c r="F43" i="3" s="1"/>
  <c r="G44" i="3"/>
  <c r="G43" i="3" s="1"/>
  <c r="H44" i="3"/>
  <c r="H43" i="3" s="1"/>
  <c r="I44" i="3"/>
  <c r="I43" i="3" s="1"/>
  <c r="J44" i="3"/>
  <c r="J43" i="3" s="1"/>
  <c r="D40" i="3"/>
  <c r="E40" i="3"/>
  <c r="F40" i="3"/>
  <c r="G40" i="3"/>
  <c r="H40" i="3"/>
  <c r="I40" i="3"/>
  <c r="J40" i="3"/>
  <c r="C40" i="3"/>
  <c r="K40" i="3" s="1"/>
  <c r="L40" i="3" s="1"/>
  <c r="D38" i="3"/>
  <c r="E38" i="3"/>
  <c r="F38" i="3"/>
  <c r="G38" i="3"/>
  <c r="H38" i="3"/>
  <c r="I38" i="3"/>
  <c r="J38" i="3"/>
  <c r="C38" i="3"/>
  <c r="K38" i="3" s="1"/>
  <c r="L38" i="3" s="1"/>
  <c r="F32" i="3"/>
  <c r="D33" i="3"/>
  <c r="E33" i="3"/>
  <c r="F33" i="3"/>
  <c r="G33" i="3"/>
  <c r="H33" i="3"/>
  <c r="I33" i="3"/>
  <c r="I32" i="3" s="1"/>
  <c r="J33" i="3"/>
  <c r="C28" i="3"/>
  <c r="C27" i="3" s="1"/>
  <c r="K27" i="3" s="1"/>
  <c r="L27" i="3" s="1"/>
  <c r="D27" i="3"/>
  <c r="E27" i="3"/>
  <c r="F27" i="3"/>
  <c r="G27" i="3"/>
  <c r="H27" i="3"/>
  <c r="I27" i="3"/>
  <c r="J27" i="3"/>
  <c r="D23" i="3"/>
  <c r="D22" i="3" s="1"/>
  <c r="D21" i="3" s="1"/>
  <c r="D20" i="3" s="1"/>
  <c r="E23" i="3"/>
  <c r="F23" i="3"/>
  <c r="G23" i="3"/>
  <c r="H23" i="3"/>
  <c r="H22" i="3" s="1"/>
  <c r="H21" i="3" s="1"/>
  <c r="H20" i="3" s="1"/>
  <c r="I23" i="3"/>
  <c r="J23" i="3"/>
  <c r="J22" i="3" s="1"/>
  <c r="J21" i="3" s="1"/>
  <c r="J20" i="3" s="1"/>
  <c r="E11" i="3"/>
  <c r="C15" i="3"/>
  <c r="D12" i="3"/>
  <c r="D11" i="3" s="1"/>
  <c r="E12" i="3"/>
  <c r="F12" i="3"/>
  <c r="F11" i="3" s="1"/>
  <c r="G12" i="3"/>
  <c r="G11" i="3" s="1"/>
  <c r="H12" i="3"/>
  <c r="H11" i="3" s="1"/>
  <c r="I12" i="3"/>
  <c r="I11" i="3" s="1"/>
  <c r="J12" i="3"/>
  <c r="J11" i="3" s="1"/>
  <c r="C19" i="3"/>
  <c r="F73" i="3" l="1"/>
  <c r="E52" i="3"/>
  <c r="E51" i="3" s="1"/>
  <c r="I22" i="3"/>
  <c r="I21" i="3" s="1"/>
  <c r="I20" i="3" s="1"/>
  <c r="E22" i="3"/>
  <c r="E21" i="3" s="1"/>
  <c r="E20" i="3" s="1"/>
  <c r="H54" i="3"/>
  <c r="H53" i="3" s="1"/>
  <c r="H52" i="3" s="1"/>
  <c r="H51" i="3" s="1"/>
  <c r="I97" i="3"/>
  <c r="I89" i="3" s="1"/>
  <c r="I88" i="3" s="1"/>
  <c r="I87" i="3" s="1"/>
  <c r="I86" i="3" s="1"/>
  <c r="D97" i="3"/>
  <c r="D89" i="3" s="1"/>
  <c r="D88" i="3" s="1"/>
  <c r="D87" i="3" s="1"/>
  <c r="D86" i="3" s="1"/>
  <c r="J52" i="3"/>
  <c r="J51" i="3" s="1"/>
  <c r="F72" i="3"/>
  <c r="F71" i="3" s="1"/>
  <c r="F70" i="3" s="1"/>
  <c r="F69" i="3" s="1"/>
  <c r="H32" i="3"/>
  <c r="D32" i="3"/>
  <c r="C33" i="3"/>
  <c r="K33" i="3" s="1"/>
  <c r="L33" i="3" s="1"/>
  <c r="E32" i="3"/>
  <c r="F54" i="3"/>
  <c r="F53" i="3" s="1"/>
  <c r="F52" i="3" s="1"/>
  <c r="F51" i="3" s="1"/>
  <c r="D54" i="3"/>
  <c r="D53" i="3" s="1"/>
  <c r="D52" i="3" s="1"/>
  <c r="D51" i="3" s="1"/>
  <c r="I54" i="3"/>
  <c r="I53" i="3" s="1"/>
  <c r="I52" i="3" s="1"/>
  <c r="I51" i="3" s="1"/>
  <c r="H73" i="3"/>
  <c r="D73" i="3"/>
  <c r="J97" i="3"/>
  <c r="J89" i="3" s="1"/>
  <c r="J88" i="3" s="1"/>
  <c r="J87" i="3" s="1"/>
  <c r="J86" i="3" s="1"/>
  <c r="H97" i="3"/>
  <c r="K97" i="3"/>
  <c r="L97" i="3" s="1"/>
  <c r="G97" i="3"/>
  <c r="G89" i="3" s="1"/>
  <c r="G88" i="3" s="1"/>
  <c r="G87" i="3" s="1"/>
  <c r="G86" i="3" s="1"/>
  <c r="E97" i="3"/>
  <c r="K107" i="3"/>
  <c r="L107" i="3" s="1"/>
  <c r="D72" i="3"/>
  <c r="D71" i="3" s="1"/>
  <c r="D70" i="3" s="1"/>
  <c r="D69" i="3" s="1"/>
  <c r="J32" i="3"/>
  <c r="C125" i="3"/>
  <c r="K126" i="3"/>
  <c r="L126" i="3" s="1"/>
  <c r="K127" i="3"/>
  <c r="L127" i="3" s="1"/>
  <c r="K100" i="3"/>
  <c r="L100" i="3" s="1"/>
  <c r="K65" i="3"/>
  <c r="L65" i="3" s="1"/>
  <c r="C23" i="3"/>
  <c r="F22" i="3"/>
  <c r="F21" i="3" s="1"/>
  <c r="F20" i="3" s="1"/>
  <c r="C44" i="3"/>
  <c r="C55" i="3"/>
  <c r="E89" i="3"/>
  <c r="E88" i="3" s="1"/>
  <c r="E87" i="3" s="1"/>
  <c r="E86" i="3" s="1"/>
  <c r="C115" i="3"/>
  <c r="C120" i="3"/>
  <c r="C145" i="3"/>
  <c r="C151" i="3"/>
  <c r="K91" i="3"/>
  <c r="L91" i="3" s="1"/>
  <c r="F89" i="3"/>
  <c r="F88" i="3" s="1"/>
  <c r="F87" i="3" s="1"/>
  <c r="F86" i="3" s="1"/>
  <c r="G81" i="3"/>
  <c r="G73" i="3"/>
  <c r="I73" i="3"/>
  <c r="E73" i="3"/>
  <c r="C74" i="3"/>
  <c r="G54" i="3"/>
  <c r="G53" i="3" s="1"/>
  <c r="G52" i="3" s="1"/>
  <c r="G51" i="3" s="1"/>
  <c r="G32" i="3"/>
  <c r="G22" i="3"/>
  <c r="G21" i="3" s="1"/>
  <c r="G20" i="3" s="1"/>
  <c r="C12" i="3"/>
  <c r="E17" i="3"/>
  <c r="E16" i="3" s="1"/>
  <c r="E10" i="3" s="1"/>
  <c r="E9" i="3" s="1"/>
  <c r="F17" i="3"/>
  <c r="F16" i="3" s="1"/>
  <c r="F10" i="3" s="1"/>
  <c r="F9" i="3" s="1"/>
  <c r="G17" i="3"/>
  <c r="G16" i="3" s="1"/>
  <c r="G10" i="3" s="1"/>
  <c r="G9" i="3" s="1"/>
  <c r="H17" i="3"/>
  <c r="H16" i="3" s="1"/>
  <c r="H10" i="3" s="1"/>
  <c r="H9" i="3" s="1"/>
  <c r="H8" i="3" s="1"/>
  <c r="I17" i="3"/>
  <c r="I16" i="3" s="1"/>
  <c r="I10" i="3" s="1"/>
  <c r="I9" i="3" s="1"/>
  <c r="J17" i="3"/>
  <c r="J16" i="3" s="1"/>
  <c r="J10" i="3" s="1"/>
  <c r="J9" i="3" s="1"/>
  <c r="J8" i="3" s="1"/>
  <c r="I8" i="3" l="1"/>
  <c r="C32" i="3"/>
  <c r="K32" i="3" s="1"/>
  <c r="L32" i="3" s="1"/>
  <c r="K23" i="3"/>
  <c r="L23" i="3" s="1"/>
  <c r="E8" i="3"/>
  <c r="C22" i="3"/>
  <c r="K22" i="3" s="1"/>
  <c r="L22" i="3" s="1"/>
  <c r="F8" i="3"/>
  <c r="K12" i="3"/>
  <c r="L12" i="3" s="1"/>
  <c r="C11" i="3"/>
  <c r="C21" i="3"/>
  <c r="C73" i="3"/>
  <c r="K74" i="3"/>
  <c r="C150" i="3"/>
  <c r="K150" i="3" s="1"/>
  <c r="L150" i="3" s="1"/>
  <c r="K151" i="3"/>
  <c r="L151" i="3" s="1"/>
  <c r="K120" i="3"/>
  <c r="L120" i="3" s="1"/>
  <c r="C119" i="3"/>
  <c r="C54" i="3"/>
  <c r="K55" i="3"/>
  <c r="L55" i="3" s="1"/>
  <c r="K106" i="3"/>
  <c r="L106" i="3" s="1"/>
  <c r="C105" i="3"/>
  <c r="K105" i="3" s="1"/>
  <c r="L105" i="3" s="1"/>
  <c r="D16" i="3"/>
  <c r="D10" i="3" s="1"/>
  <c r="D9" i="3" s="1"/>
  <c r="D8" i="3" s="1"/>
  <c r="G8" i="3"/>
  <c r="C144" i="3"/>
  <c r="K145" i="3"/>
  <c r="L145" i="3" s="1"/>
  <c r="C114" i="3"/>
  <c r="K115" i="3"/>
  <c r="L115" i="3" s="1"/>
  <c r="C43" i="3"/>
  <c r="K44" i="3"/>
  <c r="L44" i="3" s="1"/>
  <c r="C124" i="3"/>
  <c r="K125" i="3"/>
  <c r="L125" i="3" s="1"/>
  <c r="G72" i="3"/>
  <c r="G71" i="3" s="1"/>
  <c r="G70" i="3" s="1"/>
  <c r="G69" i="3" s="1"/>
  <c r="E83" i="3"/>
  <c r="E82" i="3" s="1"/>
  <c r="E81" i="3" s="1"/>
  <c r="E72" i="3" s="1"/>
  <c r="E71" i="3" s="1"/>
  <c r="E70" i="3" s="1"/>
  <c r="E69" i="3" s="1"/>
  <c r="H83" i="3"/>
  <c r="H82" i="3" s="1"/>
  <c r="H81" i="3" s="1"/>
  <c r="H72" i="3" s="1"/>
  <c r="H71" i="3" s="1"/>
  <c r="H70" i="3" s="1"/>
  <c r="H69" i="3" s="1"/>
  <c r="I83" i="3"/>
  <c r="I82" i="3" s="1"/>
  <c r="I81" i="3" s="1"/>
  <c r="I72" i="3" s="1"/>
  <c r="I71" i="3" s="1"/>
  <c r="I70" i="3" s="1"/>
  <c r="I69" i="3" s="1"/>
  <c r="J83" i="3"/>
  <c r="E31" i="3"/>
  <c r="E30" i="3" s="1"/>
  <c r="F31" i="3"/>
  <c r="F30" i="3" s="1"/>
  <c r="G31" i="3"/>
  <c r="G30" i="3" s="1"/>
  <c r="G7" i="3" s="1"/>
  <c r="H31" i="3"/>
  <c r="H30" i="3" s="1"/>
  <c r="H7" i="3" s="1"/>
  <c r="I31" i="3"/>
  <c r="I30" i="3" s="1"/>
  <c r="J31" i="3"/>
  <c r="J30" i="3" s="1"/>
  <c r="J7" i="3" s="1"/>
  <c r="D6" i="3" l="1"/>
  <c r="D5" i="3" s="1"/>
  <c r="I7" i="3"/>
  <c r="F7" i="3"/>
  <c r="F6" i="3" s="1"/>
  <c r="F5" i="3" s="1"/>
  <c r="I5" i="3"/>
  <c r="C31" i="3"/>
  <c r="K31" i="3" s="1"/>
  <c r="L31" i="3" s="1"/>
  <c r="E7" i="3"/>
  <c r="E6" i="3" s="1"/>
  <c r="E5" i="3" s="1"/>
  <c r="L74" i="3"/>
  <c r="L73" i="3" s="1"/>
  <c r="K73" i="3"/>
  <c r="C123" i="3"/>
  <c r="K123" i="3" s="1"/>
  <c r="L123" i="3" s="1"/>
  <c r="K124" i="3"/>
  <c r="L124" i="3" s="1"/>
  <c r="K43" i="3"/>
  <c r="L43" i="3" s="1"/>
  <c r="C113" i="3"/>
  <c r="K113" i="3" s="1"/>
  <c r="L113" i="3" s="1"/>
  <c r="K114" i="3"/>
  <c r="L114" i="3" s="1"/>
  <c r="C143" i="3"/>
  <c r="K144" i="3"/>
  <c r="L144" i="3" s="1"/>
  <c r="C16" i="3"/>
  <c r="K16" i="3" s="1"/>
  <c r="L16" i="3" s="1"/>
  <c r="K17" i="3"/>
  <c r="L17" i="3" s="1"/>
  <c r="C118" i="3"/>
  <c r="K118" i="3" s="1"/>
  <c r="L118" i="3" s="1"/>
  <c r="K119" i="3"/>
  <c r="L119" i="3" s="1"/>
  <c r="K11" i="3"/>
  <c r="L11" i="3" s="1"/>
  <c r="G6" i="3"/>
  <c r="G5" i="3" s="1"/>
  <c r="C53" i="3"/>
  <c r="K54" i="3"/>
  <c r="L54" i="3" s="1"/>
  <c r="C20" i="3"/>
  <c r="K21" i="3"/>
  <c r="L21" i="3" s="1"/>
  <c r="C83" i="3"/>
  <c r="C82" i="3" s="1"/>
  <c r="J82" i="3"/>
  <c r="J81" i="3" s="1"/>
  <c r="J72" i="3" s="1"/>
  <c r="J71" i="3" s="1"/>
  <c r="J70" i="3" s="1"/>
  <c r="J69" i="3" s="1"/>
  <c r="J6" i="3" s="1"/>
  <c r="J5" i="3" s="1"/>
  <c r="C10" i="3" l="1"/>
  <c r="C81" i="3"/>
  <c r="K82" i="3"/>
  <c r="L82" i="3" s="1"/>
  <c r="K20" i="3"/>
  <c r="L20" i="3" s="1"/>
  <c r="K53" i="3"/>
  <c r="L53" i="3" s="1"/>
  <c r="C52" i="3"/>
  <c r="K10" i="3"/>
  <c r="L10" i="3" s="1"/>
  <c r="C9" i="3"/>
  <c r="K9" i="3" s="1"/>
  <c r="L9" i="3" s="1"/>
  <c r="K143" i="3"/>
  <c r="L143" i="3" s="1"/>
  <c r="C142" i="3"/>
  <c r="H95" i="3"/>
  <c r="C141" i="3" l="1"/>
  <c r="K142" i="3"/>
  <c r="L142" i="3" s="1"/>
  <c r="C51" i="3"/>
  <c r="K52" i="3"/>
  <c r="L52" i="3" s="1"/>
  <c r="C8" i="3"/>
  <c r="K8" i="3" s="1"/>
  <c r="L8" i="3" s="1"/>
  <c r="C72" i="3"/>
  <c r="K81" i="3"/>
  <c r="L81" i="3" s="1"/>
  <c r="C94" i="3"/>
  <c r="H94" i="3"/>
  <c r="H93" i="3" s="1"/>
  <c r="H89" i="3" s="1"/>
  <c r="H88" i="3" s="1"/>
  <c r="H87" i="3" s="1"/>
  <c r="H86" i="3" s="1"/>
  <c r="H6" i="3" s="1"/>
  <c r="H5" i="3" s="1"/>
  <c r="K51" i="3" l="1"/>
  <c r="L51" i="3" s="1"/>
  <c r="C93" i="3"/>
  <c r="K94" i="3"/>
  <c r="L94" i="3" s="1"/>
  <c r="C71" i="3"/>
  <c r="K72" i="3"/>
  <c r="L72" i="3" s="1"/>
  <c r="C140" i="3"/>
  <c r="K140" i="3" s="1"/>
  <c r="L140" i="3" s="1"/>
  <c r="K141" i="3"/>
  <c r="L141" i="3" s="1"/>
  <c r="H42" i="2"/>
  <c r="B42" i="2"/>
  <c r="H28" i="2"/>
  <c r="G28" i="2"/>
  <c r="B28" i="2"/>
  <c r="H14" i="2"/>
  <c r="C70" i="3" l="1"/>
  <c r="K71" i="3"/>
  <c r="L71" i="3" s="1"/>
  <c r="K93" i="3"/>
  <c r="L93" i="3" s="1"/>
  <c r="C89" i="3"/>
  <c r="H22" i="4"/>
  <c r="G22" i="4"/>
  <c r="F22" i="4"/>
  <c r="K89" i="3" l="1"/>
  <c r="L89" i="3" s="1"/>
  <c r="C88" i="3"/>
  <c r="C69" i="3"/>
  <c r="K70" i="3"/>
  <c r="L70" i="3" s="1"/>
  <c r="H13" i="4"/>
  <c r="G13" i="4"/>
  <c r="F13" i="4"/>
  <c r="B15" i="2"/>
  <c r="C49" i="3"/>
  <c r="K49" i="3" s="1"/>
  <c r="L49" i="3" s="1"/>
  <c r="K69" i="3" l="1"/>
  <c r="L69" i="3" s="1"/>
  <c r="K88" i="3"/>
  <c r="L88" i="3" s="1"/>
  <c r="C87" i="3"/>
  <c r="C48" i="3"/>
  <c r="K87" i="3" l="1"/>
  <c r="L87" i="3" s="1"/>
  <c r="C47" i="3"/>
  <c r="K48" i="3"/>
  <c r="L48" i="3" s="1"/>
  <c r="C30" i="3" l="1"/>
  <c r="K47" i="3"/>
  <c r="L47" i="3" s="1"/>
  <c r="C7" i="3" l="1"/>
  <c r="K30" i="3"/>
  <c r="L30" i="3" s="1"/>
  <c r="K7" i="3" l="1"/>
  <c r="L7" i="3" s="1"/>
  <c r="C132" i="3"/>
  <c r="K132" i="3" s="1"/>
  <c r="L132" i="3" s="1"/>
  <c r="C131" i="3"/>
  <c r="K131" i="3" s="1"/>
  <c r="L131" i="3" s="1"/>
  <c r="K130" i="3" l="1"/>
  <c r="L130" i="3" s="1"/>
  <c r="C129" i="3"/>
  <c r="C86" i="3" l="1"/>
  <c r="K129" i="3"/>
  <c r="L129" i="3" s="1"/>
  <c r="C6" i="3" l="1"/>
  <c r="K86" i="3"/>
  <c r="L86" i="3" s="1"/>
  <c r="C5" i="3" l="1"/>
  <c r="K6" i="3"/>
  <c r="K5" i="3" l="1"/>
  <c r="L6" i="3"/>
  <c r="L5" i="3" s="1"/>
</calcChain>
</file>

<file path=xl/sharedStrings.xml><?xml version="1.0" encoding="utf-8"?>
<sst xmlns="http://schemas.openxmlformats.org/spreadsheetml/2006/main" count="294" uniqueCount="165">
  <si>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</si>
  <si>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</si>
  <si>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</si>
  <si>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</si>
  <si>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</si>
  <si>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</si>
  <si>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</si>
  <si>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</si>
  <si>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</si>
  <si>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</si>
  <si>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</si>
  <si>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</si>
  <si>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</si>
  <si>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</si>
  <si>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</si>
  <si>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</si>
  <si>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</si>
  <si>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</si>
  <si>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</si>
  <si>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</si>
  <si>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</si>
  <si>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</si>
  <si>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</si>
  <si>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</si>
  <si>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</si>
  <si>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</si>
  <si>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</si>
  <si>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</si>
  <si>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</si>
  <si>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</si>
  <si>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</si>
  <si>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</si>
  <si>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</si>
  <si>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</si>
  <si>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</si>
  <si>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</si>
  <si>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</si>
  <si>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</si>
  <si>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</si>
  <si>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</si>
  <si>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</si>
  <si>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2021.</t>
  </si>
  <si>
    <t>RAZDJEL 105 UPRAVNI ODJEL ZA DRUŠTVENE DJELATNOSTI</t>
  </si>
  <si>
    <t>GLAVA 03 OSNOVNE ŠKOLE</t>
  </si>
  <si>
    <t>Aktivnost A106001</t>
  </si>
  <si>
    <t>FINANCIRANJE TEMELJEM KRITERIJA</t>
  </si>
  <si>
    <t>Izvor 1.1.</t>
  </si>
  <si>
    <t>OPĆI PRIHODI I PRIMITCI (NENAMJENSKI)</t>
  </si>
  <si>
    <t>Izvor 1.2.</t>
  </si>
  <si>
    <t>Aktivnost A106002</t>
  </si>
  <si>
    <t>FINANCIRANJE TEMELJEM STVARNIH TROŠKOVA</t>
  </si>
  <si>
    <t>OPREMANJE ŠKOLA</t>
  </si>
  <si>
    <t>Izvor 2.2.</t>
  </si>
  <si>
    <t>PRODUŽENI BORAVAK</t>
  </si>
  <si>
    <t>Izvor 3.9.1.</t>
  </si>
  <si>
    <t>PRIHODI PO POSEBNIM PROPISIMA-PRORAČUNSKI KORISNICI</t>
  </si>
  <si>
    <t>ŠKOLSKA KUHINJA</t>
  </si>
  <si>
    <t>UČENIČKE EKSKURZIJE</t>
  </si>
  <si>
    <t>Izvor 4.1.1.</t>
  </si>
  <si>
    <t>Izvor 1.1.2.</t>
  </si>
  <si>
    <t>Aktivnost A106202</t>
  </si>
  <si>
    <t>PRORAČUNSKI KORISNIK:OŠ TENJA</t>
  </si>
  <si>
    <t>Aktivnost A106105</t>
  </si>
  <si>
    <t>Aktivnost A106106</t>
  </si>
  <si>
    <t>Aktivnost A106102</t>
  </si>
  <si>
    <t>Aktivnost A106104</t>
  </si>
  <si>
    <t>Program 1061</t>
  </si>
  <si>
    <t>POSEBNI PROGRAM OSNOVNIH ŠKOLA</t>
  </si>
  <si>
    <t>Izvor 4</t>
  </si>
  <si>
    <t>Program 1062</t>
  </si>
  <si>
    <t>ULAGANJE U OBJEKTE OSNOVNIH ŠKOLA</t>
  </si>
  <si>
    <t>Izvor 4.1.</t>
  </si>
  <si>
    <t>Ravnatelj:</t>
  </si>
  <si>
    <t>OSNOVNA ŠKOLA TENJA</t>
  </si>
  <si>
    <t>Rasodi za materijal i energiju (višak)</t>
  </si>
  <si>
    <t>Aktivnost A106004</t>
  </si>
  <si>
    <t>POMOĆI</t>
  </si>
  <si>
    <t>RASHODI ZA ZAPOSLENE U OSNOVNIM ŠKOLAMA</t>
  </si>
  <si>
    <t>Aktivnost A106005</t>
  </si>
  <si>
    <t>ERASMUS</t>
  </si>
  <si>
    <t>Naknada troškova zaposlenima</t>
  </si>
  <si>
    <t>STRUČNO OSPOSOBLJAVANJE</t>
  </si>
  <si>
    <t>REDOVNA DJELATNOST OSNOVNIH ŠKOLA</t>
  </si>
  <si>
    <t>TEKUĆE DONACIJE</t>
  </si>
  <si>
    <t>Program 1060</t>
  </si>
  <si>
    <t>PROJEKCIJA PLANA ZA 2022.</t>
  </si>
  <si>
    <t>Izvor 1</t>
  </si>
  <si>
    <t xml:space="preserve">OPĆI PRIHODI I PRIMITCI </t>
  </si>
  <si>
    <t>Izvor 1.1.1.</t>
  </si>
  <si>
    <t>PRIHODI IZ NADLEŽNOG PRPRAČUNA</t>
  </si>
  <si>
    <t>OPĆI PRIHODI (nenemjenski)</t>
  </si>
  <si>
    <t>DECENTRALIZIRANA FUNKCIJA-OSN. ŠKOLSTVO</t>
  </si>
  <si>
    <t>FINANCIRANJE TEMELJEMKRITERIJA</t>
  </si>
  <si>
    <t>Ostali financijski rashodii</t>
  </si>
  <si>
    <t>Aktivnost 106202</t>
  </si>
  <si>
    <t>Izvor 2</t>
  </si>
  <si>
    <t>VLASTITI PRIHODI</t>
  </si>
  <si>
    <t>VLASTITI PRIHODI-proračunski korisnici</t>
  </si>
  <si>
    <t>Izvor 3.</t>
  </si>
  <si>
    <t>Izvor 3.9.</t>
  </si>
  <si>
    <t>PRIHODI ZA POSEBNE NAMJENE</t>
  </si>
  <si>
    <t>Rashodi za matrijal i energiju</t>
  </si>
  <si>
    <t>TEKUĆE POMOĆI IZ DRŽAVNOG PRPRAČUNA</t>
  </si>
  <si>
    <t>POMOĆI - PRORAČUNSKI KORISNICI</t>
  </si>
  <si>
    <t>Ostale naknade građanima i kućanstvima iz proračuna - radne bilježnice</t>
  </si>
  <si>
    <t>Plaća (Bruto)</t>
  </si>
  <si>
    <t>OSTALI RASHODI ZA ZAPOSLENE U OSNOVNOM ŠKOLSTVU</t>
  </si>
  <si>
    <t xml:space="preserve">Ostali rashodi za zaposlene </t>
  </si>
  <si>
    <t>STRUČNA VIJEČA, MENTORSTVA NATJECANJA, ST.ISPITI I KURIKULARNA REFORMA</t>
  </si>
  <si>
    <t>Knjige, umjetnička djele i ostale izložbene vrijednosti</t>
  </si>
  <si>
    <t>Izvor 4.3.</t>
  </si>
  <si>
    <t>KAPITALNE POMOĆI IZ DRŽAVNOG PRORAČUNA</t>
  </si>
  <si>
    <t>KAPITALNE POMOĆI IZ DRŽAVNOG PRORAČUNA-proračunski korisnici</t>
  </si>
  <si>
    <t>Izvor 4.3.2.</t>
  </si>
  <si>
    <t>Izvor 4.6.</t>
  </si>
  <si>
    <t>TEK. POM. TEMELJEM PRIJENOSA SREDSTAVA EU I OD MEĐ. ORG.</t>
  </si>
  <si>
    <t>Izvor 4.6.1.</t>
  </si>
  <si>
    <t>TEKUĆE POMOĆI TEM. PRIJENOSA EU-PRORAČUNSKIM KORISNICIMA</t>
  </si>
  <si>
    <t>Tekući projekt T106104</t>
  </si>
  <si>
    <t>Izvor 4.7.</t>
  </si>
  <si>
    <t>TEKUĆE POMOĆI OD IZVANPRORAČUNSKIH KORISNIKA</t>
  </si>
  <si>
    <t>Izvor 4.7.1.</t>
  </si>
  <si>
    <t>TEKUĆE POMOĆI OD IZVANPRORAČUNSKIH KORISNIKA-pro.kor.</t>
  </si>
  <si>
    <t>Naknade  troškova osobama izvan radnog odnosa</t>
  </si>
  <si>
    <t>DONACIJE</t>
  </si>
  <si>
    <t>Izvor 5.</t>
  </si>
  <si>
    <t>Izvor 5.1.</t>
  </si>
  <si>
    <t>Izvor 5.1.2.</t>
  </si>
  <si>
    <t>TEKUĆE DONACIJE-proračunski korisnici</t>
  </si>
  <si>
    <t>FINANCIRANJE TEMELEJM STVARNIH TROŠKOVA</t>
  </si>
  <si>
    <t>Aktivnost A106103</t>
  </si>
  <si>
    <t>Naknade trošlova zaposlenima</t>
  </si>
  <si>
    <t>Projekcija plana 
za 2022.</t>
  </si>
  <si>
    <t>Rashodi za materijal i energiju-kurikularna reforma</t>
  </si>
  <si>
    <t>Rashodi za usluge-kurikularna reforma</t>
  </si>
  <si>
    <t>Postrojenja i oprema-kurikularna reforma</t>
  </si>
  <si>
    <t>Materijalni rashodi</t>
  </si>
  <si>
    <t>Rashodi za zaposlene</t>
  </si>
  <si>
    <t>Financijski rashodi</t>
  </si>
  <si>
    <t>Rashodi za nabavu proizvedene dugotrajne imovine</t>
  </si>
  <si>
    <t>Naknade građanima i kućanstvima na temelju osiguranja i druge nagrade</t>
  </si>
  <si>
    <t>Knjige, umjetnička djela i ostale izložbene vrijednosti</t>
  </si>
  <si>
    <t>Novčana naknadaposl zbog nezapošlj. Osoba s invaliditetom</t>
  </si>
  <si>
    <t>PRIJEDLOG PLANA ZA 2021.</t>
  </si>
  <si>
    <t>PROJEKCIJA PLANA ZA 2023.</t>
  </si>
  <si>
    <t>Izvor 6</t>
  </si>
  <si>
    <t>Izvor 6.5</t>
  </si>
  <si>
    <t>Prihodi od nefinancijske imovine i naknade štete</t>
  </si>
  <si>
    <t>Tekući projekt T106107</t>
  </si>
  <si>
    <t>ŠKOLSKA SHEMA</t>
  </si>
  <si>
    <t>Kamate za primljene kredite</t>
  </si>
  <si>
    <t xml:space="preserve">Ostale naknade građanima i kućanstvima iz proračuna </t>
  </si>
  <si>
    <t>Ostali rshodi zs zaposlene</t>
  </si>
  <si>
    <t>Naknade trokova zaposlenima</t>
  </si>
  <si>
    <t>Prijedlog plana 
za 2021</t>
  </si>
  <si>
    <t>Projekcija plana 
za 2023.</t>
  </si>
  <si>
    <t>Projekcija plana
za 2022.</t>
  </si>
  <si>
    <t>Izvor 1.1.4</t>
  </si>
  <si>
    <t>Predfinanciranje EU projekta-PK</t>
  </si>
  <si>
    <t>Ukupno prihodi i primici za 2022.</t>
  </si>
  <si>
    <t>Ukupno prihodi i primici za 2023.</t>
  </si>
  <si>
    <t>Prijedlog plana 
za 2021.</t>
  </si>
  <si>
    <t>Projekcija plana 
za 2023</t>
  </si>
  <si>
    <t>Tenja, 03.11.2021.</t>
  </si>
  <si>
    <t xml:space="preserve">  FINANCIJSKOI  PLAN - 2. REBALANS OSNOVNE ŠKOLE TENJA ZA 2021. I                                                                                                                                                PROJEKCIJA PLANA ZA  2022. I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</si>
</sst>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4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charset val="238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43" fontId="42" fillId="0" borderId="0" applyFont="0" applyFill="0" applyBorder="0" applyAlignment="0" applyProtection="0"/>
  </cellStyleXfs>
  <cellXfs count="262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20" fillId="24" borderId="10" xfId="0" applyNumberFormat="1" applyFont="1" applyFill="1" applyBorder="1" applyAlignment="1" applyProtection="1">
      <alignment wrapText="1"/>
    </xf>
    <xf numFmtId="0" fontId="38" fillId="24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37" fillId="25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23" xfId="0" applyNumberFormat="1" applyFont="1" applyFill="1" applyBorder="1" applyAlignment="1" applyProtection="1">
      <alignment horizontal="center"/>
    </xf>
    <xf numFmtId="0" fontId="18" fillId="0" borderId="24" xfId="0" applyNumberFormat="1" applyFont="1" applyFill="1" applyBorder="1" applyAlignment="1" applyProtection="1"/>
    <xf numFmtId="0" fontId="20" fillId="0" borderId="26" xfId="0" applyNumberFormat="1" applyFont="1" applyFill="1" applyBorder="1" applyAlignment="1" applyProtection="1">
      <alignment horizontal="center"/>
    </xf>
    <xf numFmtId="0" fontId="20" fillId="24" borderId="26" xfId="0" applyNumberFormat="1" applyFont="1" applyFill="1" applyBorder="1" applyAlignment="1" applyProtection="1">
      <alignment horizontal="center"/>
    </xf>
    <xf numFmtId="0" fontId="38" fillId="24" borderId="26" xfId="0" applyNumberFormat="1" applyFont="1" applyFill="1" applyBorder="1" applyAlignment="1" applyProtection="1">
      <alignment horizontal="center"/>
    </xf>
    <xf numFmtId="0" fontId="40" fillId="24" borderId="26" xfId="0" applyNumberFormat="1" applyFont="1" applyFill="1" applyBorder="1" applyAlignment="1" applyProtection="1">
      <alignment horizontal="center"/>
    </xf>
    <xf numFmtId="0" fontId="39" fillId="0" borderId="26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6" xfId="0" applyNumberFormat="1" applyFont="1" applyFill="1" applyBorder="1" applyAlignment="1" applyProtection="1">
      <alignment horizontal="center"/>
    </xf>
    <xf numFmtId="0" fontId="37" fillId="25" borderId="26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1" fontId="41" fillId="19" borderId="23" xfId="0" applyNumberFormat="1" applyFont="1" applyFill="1" applyBorder="1" applyAlignment="1">
      <alignment horizontal="left" wrapText="1"/>
    </xf>
    <xf numFmtId="0" fontId="41" fillId="0" borderId="24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1" fillId="0" borderId="25" xfId="0" applyFont="1" applyBorder="1" applyAlignment="1">
      <alignment vertical="center" wrapText="1"/>
    </xf>
    <xf numFmtId="1" fontId="41" fillId="19" borderId="26" xfId="0" applyNumberFormat="1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1" fontId="14" fillId="0" borderId="26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7" xfId="0" applyNumberFormat="1" applyFont="1" applyBorder="1"/>
    <xf numFmtId="1" fontId="14" fillId="0" borderId="28" xfId="0" applyNumberFormat="1" applyFont="1" applyBorder="1" applyAlignment="1">
      <alignment horizontal="left" wrapText="1"/>
    </xf>
    <xf numFmtId="3" fontId="14" fillId="0" borderId="29" xfId="0" applyNumberFormat="1" applyFont="1" applyBorder="1"/>
    <xf numFmtId="3" fontId="14" fillId="0" borderId="30" xfId="0" applyNumberFormat="1" applyFont="1" applyBorder="1"/>
    <xf numFmtId="1" fontId="41" fillId="0" borderId="23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7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7" fillId="24" borderId="26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3" fontId="18" fillId="0" borderId="24" xfId="38" applyFont="1" applyFill="1" applyBorder="1" applyAlignment="1" applyProtection="1"/>
    <xf numFmtId="43" fontId="18" fillId="0" borderId="0" xfId="38" applyFont="1" applyFill="1" applyBorder="1" applyAlignment="1" applyProtection="1"/>
    <xf numFmtId="43" fontId="18" fillId="0" borderId="25" xfId="38" applyFont="1" applyFill="1" applyBorder="1" applyAlignment="1" applyProtection="1"/>
    <xf numFmtId="164" fontId="20" fillId="0" borderId="10" xfId="38" applyNumberFormat="1" applyFont="1" applyFill="1" applyBorder="1" applyAlignment="1" applyProtection="1"/>
    <xf numFmtId="164" fontId="20" fillId="0" borderId="27" xfId="38" applyNumberFormat="1" applyFont="1" applyFill="1" applyBorder="1" applyAlignment="1" applyProtection="1"/>
    <xf numFmtId="164" fontId="18" fillId="0" borderId="10" xfId="38" applyNumberFormat="1" applyFont="1" applyFill="1" applyBorder="1" applyAlignment="1" applyProtection="1"/>
    <xf numFmtId="164" fontId="39" fillId="0" borderId="10" xfId="38" applyNumberFormat="1" applyFont="1" applyFill="1" applyBorder="1" applyAlignment="1" applyProtection="1"/>
    <xf numFmtId="164" fontId="37" fillId="0" borderId="10" xfId="38" applyNumberFormat="1" applyFont="1" applyFill="1" applyBorder="1" applyAlignment="1" applyProtection="1"/>
    <xf numFmtId="164" fontId="16" fillId="18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21" borderId="26" xfId="0" applyNumberFormat="1" applyFont="1" applyFill="1" applyBorder="1" applyAlignment="1" applyProtection="1">
      <alignment horizontal="center"/>
    </xf>
    <xf numFmtId="0" fontId="20" fillId="21" borderId="10" xfId="0" applyNumberFormat="1" applyFont="1" applyFill="1" applyBorder="1" applyAlignment="1" applyProtection="1">
      <alignment wrapText="1"/>
    </xf>
    <xf numFmtId="0" fontId="19" fillId="18" borderId="16" xfId="0" applyNumberFormat="1" applyFont="1" applyFill="1" applyBorder="1" applyAlignment="1" applyProtection="1">
      <alignment horizontal="center" vertical="center" wrapText="1"/>
    </xf>
    <xf numFmtId="0" fontId="19" fillId="18" borderId="17" xfId="0" applyNumberFormat="1" applyFont="1" applyFill="1" applyBorder="1" applyAlignment="1" applyProtection="1">
      <alignment horizontal="center" vertical="center" wrapText="1"/>
    </xf>
    <xf numFmtId="0" fontId="20" fillId="18" borderId="12" xfId="0" applyNumberFormat="1" applyFont="1" applyFill="1" applyBorder="1" applyAlignment="1" applyProtection="1">
      <alignment horizontal="center" vertical="center" wrapText="1"/>
    </xf>
    <xf numFmtId="0" fontId="19" fillId="18" borderId="12" xfId="0" applyNumberFormat="1" applyFont="1" applyFill="1" applyBorder="1" applyAlignment="1" applyProtection="1">
      <alignment horizontal="center" vertical="center" wrapText="1"/>
    </xf>
    <xf numFmtId="0" fontId="20" fillId="18" borderId="13" xfId="0" applyNumberFormat="1" applyFont="1" applyFill="1" applyBorder="1" applyAlignment="1" applyProtection="1">
      <alignment horizontal="center" vertical="center" wrapText="1"/>
    </xf>
    <xf numFmtId="3" fontId="41" fillId="0" borderId="2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64" fontId="20" fillId="21" borderId="10" xfId="38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40" fillId="21" borderId="26" xfId="0" applyNumberFormat="1" applyFont="1" applyFill="1" applyBorder="1" applyAlignment="1" applyProtection="1">
      <alignment horizontal="center"/>
    </xf>
    <xf numFmtId="0" fontId="40" fillId="21" borderId="10" xfId="0" applyNumberFormat="1" applyFont="1" applyFill="1" applyBorder="1" applyAlignment="1" applyProtection="1">
      <alignment wrapText="1"/>
    </xf>
    <xf numFmtId="0" fontId="20" fillId="21" borderId="0" xfId="0" applyNumberFormat="1" applyFont="1" applyFill="1" applyBorder="1" applyAlignment="1" applyProtection="1"/>
    <xf numFmtId="164" fontId="20" fillId="26" borderId="10" xfId="38" applyNumberFormat="1" applyFont="1" applyFill="1" applyBorder="1" applyAlignment="1" applyProtection="1"/>
    <xf numFmtId="0" fontId="18" fillId="0" borderId="26" xfId="0" applyNumberFormat="1" applyFont="1" applyFill="1" applyBorder="1" applyAlignment="1" applyProtection="1">
      <alignment horizontal="center" vertical="center"/>
    </xf>
    <xf numFmtId="0" fontId="18" fillId="25" borderId="26" xfId="0" applyNumberFormat="1" applyFont="1" applyFill="1" applyBorder="1" applyAlignment="1" applyProtection="1">
      <alignment horizontal="center"/>
    </xf>
    <xf numFmtId="0" fontId="18" fillId="25" borderId="10" xfId="0" applyNumberFormat="1" applyFont="1" applyFill="1" applyBorder="1" applyAlignment="1" applyProtection="1">
      <alignment wrapText="1"/>
    </xf>
    <xf numFmtId="0" fontId="20" fillId="0" borderId="2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164" fontId="18" fillId="27" borderId="10" xfId="38" applyNumberFormat="1" applyFont="1" applyFill="1" applyBorder="1" applyAlignment="1" applyProtection="1"/>
    <xf numFmtId="0" fontId="18" fillId="21" borderId="10" xfId="0" applyNumberFormat="1" applyFont="1" applyFill="1" applyBorder="1" applyAlignment="1" applyProtection="1">
      <alignment wrapText="1"/>
    </xf>
    <xf numFmtId="0" fontId="18" fillId="24" borderId="10" xfId="0" applyNumberFormat="1" applyFont="1" applyFill="1" applyBorder="1" applyAlignment="1" applyProtection="1">
      <alignment wrapText="1"/>
    </xf>
    <xf numFmtId="164" fontId="20" fillId="24" borderId="10" xfId="38" applyNumberFormat="1" applyFont="1" applyFill="1" applyBorder="1" applyAlignment="1" applyProtection="1"/>
    <xf numFmtId="0" fontId="40" fillId="27" borderId="1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38" fillId="27" borderId="26" xfId="0" applyNumberFormat="1" applyFont="1" applyFill="1" applyBorder="1" applyAlignment="1" applyProtection="1">
      <alignment horizontal="center"/>
    </xf>
    <xf numFmtId="0" fontId="18" fillId="24" borderId="26" xfId="0" applyNumberFormat="1" applyFont="1" applyFill="1" applyBorder="1" applyAlignment="1" applyProtection="1">
      <alignment horizontal="center"/>
    </xf>
    <xf numFmtId="0" fontId="18" fillId="21" borderId="26" xfId="0" applyNumberFormat="1" applyFont="1" applyFill="1" applyBorder="1" applyAlignment="1" applyProtection="1">
      <alignment horizontal="center"/>
    </xf>
    <xf numFmtId="164" fontId="39" fillId="21" borderId="10" xfId="38" applyNumberFormat="1" applyFont="1" applyFill="1" applyBorder="1" applyAlignment="1" applyProtection="1"/>
    <xf numFmtId="164" fontId="18" fillId="21" borderId="10" xfId="38" applyNumberFormat="1" applyFont="1" applyFill="1" applyBorder="1" applyAlignment="1" applyProtection="1"/>
    <xf numFmtId="0" fontId="20" fillId="27" borderId="26" xfId="0" applyNumberFormat="1" applyFont="1" applyFill="1" applyBorder="1" applyAlignment="1" applyProtection="1">
      <alignment horizontal="center"/>
    </xf>
    <xf numFmtId="0" fontId="20" fillId="27" borderId="10" xfId="0" applyNumberFormat="1" applyFont="1" applyFill="1" applyBorder="1" applyAlignment="1" applyProtection="1">
      <alignment wrapText="1"/>
    </xf>
    <xf numFmtId="0" fontId="18" fillId="27" borderId="10" xfId="0" applyNumberFormat="1" applyFont="1" applyFill="1" applyBorder="1" applyAlignment="1" applyProtection="1">
      <alignment wrapText="1"/>
    </xf>
    <xf numFmtId="0" fontId="18" fillId="27" borderId="26" xfId="0" applyNumberFormat="1" applyFont="1" applyFill="1" applyBorder="1" applyAlignment="1" applyProtection="1">
      <alignment horizontal="center"/>
    </xf>
    <xf numFmtId="0" fontId="43" fillId="27" borderId="26" xfId="0" applyNumberFormat="1" applyFont="1" applyFill="1" applyBorder="1" applyAlignment="1" applyProtection="1">
      <alignment horizontal="center"/>
    </xf>
    <xf numFmtId="0" fontId="43" fillId="27" borderId="10" xfId="0" applyNumberFormat="1" applyFont="1" applyFill="1" applyBorder="1" applyAlignment="1" applyProtection="1">
      <alignment wrapText="1"/>
    </xf>
    <xf numFmtId="0" fontId="38" fillId="21" borderId="26" xfId="0" applyNumberFormat="1" applyFont="1" applyFill="1" applyBorder="1" applyAlignment="1" applyProtection="1">
      <alignment horizontal="center"/>
    </xf>
    <xf numFmtId="0" fontId="38" fillId="21" borderId="10" xfId="0" applyNumberFormat="1" applyFont="1" applyFill="1" applyBorder="1" applyAlignment="1" applyProtection="1">
      <alignment wrapText="1"/>
    </xf>
    <xf numFmtId="164" fontId="20" fillId="27" borderId="10" xfId="38" applyNumberFormat="1" applyFont="1" applyFill="1" applyBorder="1" applyAlignment="1" applyProtection="1"/>
    <xf numFmtId="0" fontId="40" fillId="27" borderId="26" xfId="0" applyNumberFormat="1" applyFont="1" applyFill="1" applyBorder="1" applyAlignment="1" applyProtection="1">
      <alignment horizontal="center"/>
    </xf>
    <xf numFmtId="0" fontId="37" fillId="27" borderId="26" xfId="0" applyNumberFormat="1" applyFont="1" applyFill="1" applyBorder="1" applyAlignment="1" applyProtection="1">
      <alignment horizontal="center"/>
    </xf>
    <xf numFmtId="0" fontId="37" fillId="27" borderId="10" xfId="0" applyNumberFormat="1" applyFont="1" applyFill="1" applyBorder="1" applyAlignment="1" applyProtection="1">
      <alignment wrapText="1"/>
    </xf>
    <xf numFmtId="0" fontId="43" fillId="27" borderId="26" xfId="0" applyNumberFormat="1" applyFont="1" applyFill="1" applyBorder="1" applyAlignment="1" applyProtection="1">
      <alignment horizontal="left"/>
    </xf>
    <xf numFmtId="0" fontId="43" fillId="27" borderId="10" xfId="0" applyNumberFormat="1" applyFont="1" applyFill="1" applyBorder="1" applyAlignment="1" applyProtection="1"/>
    <xf numFmtId="0" fontId="38" fillId="28" borderId="26" xfId="0" applyNumberFormat="1" applyFont="1" applyFill="1" applyBorder="1" applyAlignment="1" applyProtection="1">
      <alignment horizontal="center"/>
    </xf>
    <xf numFmtId="0" fontId="3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center"/>
    </xf>
    <xf numFmtId="0" fontId="40" fillId="28" borderId="10" xfId="0" applyNumberFormat="1" applyFont="1" applyFill="1" applyBorder="1" applyAlignment="1" applyProtection="1">
      <alignment wrapText="1"/>
    </xf>
    <xf numFmtId="0" fontId="20" fillId="28" borderId="26" xfId="0" applyNumberFormat="1" applyFont="1" applyFill="1" applyBorder="1" applyAlignment="1" applyProtection="1">
      <alignment horizontal="center"/>
    </xf>
    <xf numFmtId="0" fontId="20" fillId="28" borderId="10" xfId="0" applyNumberFormat="1" applyFont="1" applyFill="1" applyBorder="1" applyAlignment="1" applyProtection="1">
      <alignment wrapText="1"/>
    </xf>
    <xf numFmtId="0" fontId="37" fillId="28" borderId="26" xfId="0" applyNumberFormat="1" applyFont="1" applyFill="1" applyBorder="1" applyAlignment="1" applyProtection="1">
      <alignment horizontal="center"/>
    </xf>
    <xf numFmtId="0" fontId="37" fillId="28" borderId="10" xfId="0" applyNumberFormat="1" applyFont="1" applyFill="1" applyBorder="1" applyAlignment="1" applyProtection="1">
      <alignment wrapText="1"/>
    </xf>
    <xf numFmtId="0" fontId="20" fillId="28" borderId="0" xfId="0" applyNumberFormat="1" applyFont="1" applyFill="1" applyBorder="1" applyAlignment="1" applyProtection="1"/>
    <xf numFmtId="0" fontId="18" fillId="28" borderId="10" xfId="0" applyNumberFormat="1" applyFont="1" applyFill="1" applyBorder="1" applyAlignment="1" applyProtection="1">
      <alignment wrapText="1"/>
    </xf>
    <xf numFmtId="0" fontId="40" fillId="28" borderId="26" xfId="0" applyNumberFormat="1" applyFont="1" applyFill="1" applyBorder="1" applyAlignment="1" applyProtection="1">
      <alignment horizontal="left"/>
    </xf>
    <xf numFmtId="164" fontId="18" fillId="28" borderId="10" xfId="38" applyNumberFormat="1" applyFont="1" applyFill="1" applyBorder="1" applyAlignment="1" applyProtection="1"/>
    <xf numFmtId="164" fontId="20" fillId="28" borderId="10" xfId="38" applyNumberFormat="1" applyFont="1" applyFill="1" applyBorder="1" applyAlignment="1" applyProtection="1"/>
    <xf numFmtId="164" fontId="39" fillId="28" borderId="10" xfId="38" applyNumberFormat="1" applyFont="1" applyFill="1" applyBorder="1" applyAlignment="1" applyProtection="1"/>
    <xf numFmtId="164" fontId="20" fillId="25" borderId="10" xfId="38" applyNumberFormat="1" applyFont="1" applyFill="1" applyBorder="1" applyAlignment="1" applyProtection="1"/>
    <xf numFmtId="3" fontId="20" fillId="21" borderId="10" xfId="0" applyNumberFormat="1" applyFont="1" applyFill="1" applyBorder="1" applyAlignment="1" applyProtection="1">
      <alignment wrapText="1"/>
    </xf>
    <xf numFmtId="0" fontId="15" fillId="0" borderId="32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1" fontId="41" fillId="19" borderId="35" xfId="0" applyNumberFormat="1" applyFont="1" applyFill="1" applyBorder="1" applyAlignment="1">
      <alignment horizontal="left" wrapText="1"/>
    </xf>
    <xf numFmtId="0" fontId="41" fillId="0" borderId="36" xfId="0" applyFont="1" applyBorder="1" applyAlignment="1">
      <alignment vertical="center" wrapText="1"/>
    </xf>
    <xf numFmtId="0" fontId="41" fillId="0" borderId="37" xfId="0" applyFont="1" applyBorder="1" applyAlignment="1">
      <alignment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3" fontId="14" fillId="0" borderId="33" xfId="0" applyNumberFormat="1" applyFont="1" applyBorder="1" applyAlignment="1">
      <alignment vertical="center" wrapText="1"/>
    </xf>
    <xf numFmtId="1" fontId="14" fillId="19" borderId="31" xfId="0" applyNumberFormat="1" applyFont="1" applyFill="1" applyBorder="1" applyAlignment="1">
      <alignment horizontal="left" wrapText="1"/>
    </xf>
    <xf numFmtId="0" fontId="43" fillId="27" borderId="26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/>
    <xf numFmtId="164" fontId="20" fillId="29" borderId="10" xfId="38" applyNumberFormat="1" applyFont="1" applyFill="1" applyBorder="1" applyAlignment="1" applyProtection="1"/>
    <xf numFmtId="0" fontId="38" fillId="27" borderId="10" xfId="0" applyNumberFormat="1" applyFont="1" applyFill="1" applyBorder="1" applyAlignment="1" applyProtection="1">
      <alignment wrapText="1"/>
    </xf>
    <xf numFmtId="0" fontId="20" fillId="30" borderId="26" xfId="0" applyNumberFormat="1" applyFont="1" applyFill="1" applyBorder="1" applyAlignment="1" applyProtection="1">
      <alignment horizontal="center"/>
    </xf>
    <xf numFmtId="0" fontId="37" fillId="30" borderId="10" xfId="0" applyNumberFormat="1" applyFont="1" applyFill="1" applyBorder="1" applyAlignment="1" applyProtection="1">
      <alignment wrapText="1"/>
    </xf>
    <xf numFmtId="164" fontId="18" fillId="30" borderId="10" xfId="38" applyNumberFormat="1" applyFont="1" applyFill="1" applyBorder="1" applyAlignment="1" applyProtection="1"/>
    <xf numFmtId="164" fontId="20" fillId="30" borderId="10" xfId="38" applyNumberFormat="1" applyFont="1" applyFill="1" applyBorder="1" applyAlignment="1" applyProtection="1"/>
    <xf numFmtId="164" fontId="18" fillId="24" borderId="10" xfId="38" applyNumberFormat="1" applyFont="1" applyFill="1" applyBorder="1" applyAlignment="1" applyProtection="1"/>
    <xf numFmtId="164" fontId="39" fillId="24" borderId="10" xfId="38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wrapText="1"/>
    </xf>
    <xf numFmtId="0" fontId="38" fillId="27" borderId="26" xfId="0" applyNumberFormat="1" applyFont="1" applyFill="1" applyBorder="1" applyAlignment="1" applyProtection="1">
      <alignment horizontal="left"/>
    </xf>
    <xf numFmtId="3" fontId="41" fillId="0" borderId="36" xfId="0" applyNumberFormat="1" applyFont="1" applyBorder="1" applyAlignment="1">
      <alignment horizontal="center" vertical="center" wrapText="1"/>
    </xf>
    <xf numFmtId="3" fontId="27" fillId="27" borderId="10" xfId="0" applyNumberFormat="1" applyFont="1" applyFill="1" applyBorder="1" applyAlignment="1">
      <alignment horizontal="right"/>
    </xf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30" fillId="0" borderId="19" xfId="0" quotePrefix="1" applyFont="1" applyFill="1" applyBorder="1" applyAlignment="1">
      <alignment horizontal="left"/>
    </xf>
    <xf numFmtId="0" fontId="14" fillId="0" borderId="9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14" fillId="20" borderId="9" xfId="0" applyNumberFormat="1" applyFont="1" applyFill="1" applyBorder="1" applyAlignment="1" applyProtection="1"/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  <cellStyle name="Zarez" xfId="3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281" name="Line 2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83" name="Line 2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K45"/>
  <sheetViews>
    <sheetView tabSelected="1" view="pageBreakPreview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49"/>
      <c r="B2" s="249"/>
      <c r="C2" s="249"/>
      <c r="D2" s="249"/>
      <c r="E2" s="249"/>
      <c r="F2" s="249"/>
      <c r="G2" s="249"/>
      <c r="H2" s="249"/>
    </row>
    <row r="3" spans="1:10" ht="48" customHeight="1" x14ac:dyDescent="0.2">
      <c r="A3" s="248" t="s">
        <v>164</v>
      </c>
      <c r="B3" s="248"/>
      <c r="C3" s="248"/>
      <c r="D3" s="248"/>
      <c r="E3" s="248"/>
      <c r="F3" s="248"/>
      <c r="G3" s="248"/>
      <c r="H3" s="248"/>
    </row>
    <row r="4" spans="1:10" s="51" customFormat="1" ht="26.25" customHeight="1" x14ac:dyDescent="0.2">
      <c r="A4" s="248" t="s">
        <v>32</v>
      </c>
      <c r="B4" s="248"/>
      <c r="C4" s="248"/>
      <c r="D4" s="248"/>
      <c r="E4" s="248"/>
      <c r="F4" s="248"/>
      <c r="G4" s="250"/>
      <c r="H4" s="250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154</v>
      </c>
      <c r="G6" s="58" t="s">
        <v>132</v>
      </c>
      <c r="H6" s="59" t="s">
        <v>155</v>
      </c>
      <c r="I6" s="60"/>
    </row>
    <row r="7" spans="1:10" ht="27.75" customHeight="1" x14ac:dyDescent="0.25">
      <c r="A7" s="251" t="s">
        <v>33</v>
      </c>
      <c r="B7" s="242"/>
      <c r="C7" s="242"/>
      <c r="D7" s="242"/>
      <c r="E7" s="252"/>
      <c r="F7" s="74">
        <v>12354532</v>
      </c>
      <c r="G7" s="74">
        <v>12601623</v>
      </c>
      <c r="H7" s="74">
        <v>12853655</v>
      </c>
      <c r="I7" s="72"/>
    </row>
    <row r="8" spans="1:10" ht="22.5" customHeight="1" x14ac:dyDescent="0.25">
      <c r="A8" s="239" t="s">
        <v>0</v>
      </c>
      <c r="B8" s="240"/>
      <c r="C8" s="240"/>
      <c r="D8" s="240"/>
      <c r="E8" s="245"/>
      <c r="F8" s="227">
        <v>12354532</v>
      </c>
      <c r="G8" s="77">
        <v>12601623</v>
      </c>
      <c r="H8" s="77">
        <v>12535655</v>
      </c>
    </row>
    <row r="9" spans="1:10" ht="22.5" customHeight="1" x14ac:dyDescent="0.25">
      <c r="A9" s="244" t="s">
        <v>35</v>
      </c>
      <c r="B9" s="245"/>
      <c r="C9" s="245"/>
      <c r="D9" s="245"/>
      <c r="E9" s="245"/>
      <c r="F9" s="77"/>
      <c r="G9" s="77"/>
      <c r="H9" s="77"/>
    </row>
    <row r="10" spans="1:10" ht="22.5" customHeight="1" x14ac:dyDescent="0.25">
      <c r="A10" s="73" t="s">
        <v>34</v>
      </c>
      <c r="B10" s="76"/>
      <c r="C10" s="76"/>
      <c r="D10" s="76"/>
      <c r="E10" s="76"/>
      <c r="F10" s="74">
        <v>12444532</v>
      </c>
      <c r="G10" s="74">
        <v>12693423</v>
      </c>
      <c r="H10" s="74">
        <v>12947291</v>
      </c>
    </row>
    <row r="11" spans="1:10" ht="22.5" customHeight="1" x14ac:dyDescent="0.25">
      <c r="A11" s="243" t="s">
        <v>1</v>
      </c>
      <c r="B11" s="240"/>
      <c r="C11" s="240"/>
      <c r="D11" s="240"/>
      <c r="E11" s="246"/>
      <c r="F11" s="77">
        <v>12444532</v>
      </c>
      <c r="G11" s="77">
        <v>12693423</v>
      </c>
      <c r="H11" s="62">
        <v>12947291</v>
      </c>
      <c r="I11" s="41"/>
      <c r="J11" s="41"/>
    </row>
    <row r="12" spans="1:10" ht="22.5" customHeight="1" x14ac:dyDescent="0.25">
      <c r="A12" s="247" t="s">
        <v>37</v>
      </c>
      <c r="B12" s="245"/>
      <c r="C12" s="245"/>
      <c r="D12" s="245"/>
      <c r="E12" s="245"/>
      <c r="F12" s="61"/>
      <c r="G12" s="61"/>
      <c r="H12" s="62"/>
      <c r="I12" s="41"/>
      <c r="J12" s="41"/>
    </row>
    <row r="13" spans="1:10" ht="22.5" customHeight="1" x14ac:dyDescent="0.25">
      <c r="A13" s="241" t="s">
        <v>2</v>
      </c>
      <c r="B13" s="242"/>
      <c r="C13" s="242"/>
      <c r="D13" s="242"/>
      <c r="E13" s="242"/>
      <c r="F13" s="75">
        <f>+F7-F10</f>
        <v>-90000</v>
      </c>
      <c r="G13" s="75">
        <f>+G7-G10</f>
        <v>-91800</v>
      </c>
      <c r="H13" s="75">
        <f>+H7-H10</f>
        <v>-93636</v>
      </c>
      <c r="J13" s="41"/>
    </row>
    <row r="14" spans="1:10" ht="25.5" customHeight="1" x14ac:dyDescent="0.2">
      <c r="A14" s="248"/>
      <c r="B14" s="237"/>
      <c r="C14" s="237"/>
      <c r="D14" s="237"/>
      <c r="E14" s="237"/>
      <c r="F14" s="238"/>
      <c r="G14" s="238"/>
      <c r="H14" s="238"/>
    </row>
    <row r="15" spans="1:10" ht="27.75" customHeight="1" x14ac:dyDescent="0.25">
      <c r="A15" s="54"/>
      <c r="B15" s="55"/>
      <c r="C15" s="55"/>
      <c r="D15" s="56"/>
      <c r="E15" s="57"/>
      <c r="F15" s="58" t="s">
        <v>154</v>
      </c>
      <c r="G15" s="58" t="s">
        <v>156</v>
      </c>
      <c r="H15" s="59" t="s">
        <v>155</v>
      </c>
      <c r="J15" s="41"/>
    </row>
    <row r="16" spans="1:10" ht="30.75" customHeight="1" x14ac:dyDescent="0.25">
      <c r="A16" s="228" t="s">
        <v>38</v>
      </c>
      <c r="B16" s="229"/>
      <c r="C16" s="229"/>
      <c r="D16" s="229"/>
      <c r="E16" s="230"/>
      <c r="F16" s="78">
        <v>106471</v>
      </c>
      <c r="G16" s="78">
        <v>106471</v>
      </c>
      <c r="H16" s="79">
        <v>106471</v>
      </c>
      <c r="J16" s="41"/>
    </row>
    <row r="17" spans="1:11" ht="34.5" customHeight="1" x14ac:dyDescent="0.25">
      <c r="A17" s="231" t="s">
        <v>39</v>
      </c>
      <c r="B17" s="232"/>
      <c r="C17" s="232"/>
      <c r="D17" s="232"/>
      <c r="E17" s="233"/>
      <c r="F17" s="80">
        <v>90000</v>
      </c>
      <c r="G17" s="80">
        <v>91800</v>
      </c>
      <c r="H17" s="75">
        <v>93636</v>
      </c>
      <c r="J17" s="41"/>
    </row>
    <row r="18" spans="1:11" s="46" customFormat="1" ht="25.5" customHeight="1" x14ac:dyDescent="0.25">
      <c r="A18" s="236"/>
      <c r="B18" s="237"/>
      <c r="C18" s="237"/>
      <c r="D18" s="237"/>
      <c r="E18" s="237"/>
      <c r="F18" s="238"/>
      <c r="G18" s="238"/>
      <c r="H18" s="238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161</v>
      </c>
      <c r="G19" s="58" t="s">
        <v>156</v>
      </c>
      <c r="H19" s="59" t="s">
        <v>162</v>
      </c>
      <c r="J19" s="81"/>
      <c r="K19" s="81"/>
    </row>
    <row r="20" spans="1:11" s="46" customFormat="1" ht="22.5" customHeight="1" x14ac:dyDescent="0.25">
      <c r="A20" s="239" t="s">
        <v>3</v>
      </c>
      <c r="B20" s="240"/>
      <c r="C20" s="240"/>
      <c r="D20" s="240"/>
      <c r="E20" s="240"/>
      <c r="F20" s="61"/>
      <c r="G20" s="61"/>
      <c r="H20" s="61"/>
      <c r="J20" s="81"/>
    </row>
    <row r="21" spans="1:11" s="46" customFormat="1" ht="33.75" customHeight="1" x14ac:dyDescent="0.25">
      <c r="A21" s="239" t="s">
        <v>4</v>
      </c>
      <c r="B21" s="240"/>
      <c r="C21" s="240"/>
      <c r="D21" s="240"/>
      <c r="E21" s="240"/>
      <c r="F21" s="61"/>
      <c r="G21" s="61"/>
      <c r="H21" s="61"/>
    </row>
    <row r="22" spans="1:11" s="46" customFormat="1" ht="22.5" customHeight="1" x14ac:dyDescent="0.25">
      <c r="A22" s="241" t="s">
        <v>5</v>
      </c>
      <c r="B22" s="242"/>
      <c r="C22" s="242"/>
      <c r="D22" s="242"/>
      <c r="E22" s="242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36"/>
      <c r="B23" s="237"/>
      <c r="C23" s="237"/>
      <c r="D23" s="237"/>
      <c r="E23" s="237"/>
      <c r="F23" s="238"/>
      <c r="G23" s="238"/>
      <c r="H23" s="238"/>
    </row>
    <row r="24" spans="1:11" s="46" customFormat="1" ht="22.5" customHeight="1" x14ac:dyDescent="0.25">
      <c r="A24" s="243" t="s">
        <v>6</v>
      </c>
      <c r="B24" s="240"/>
      <c r="C24" s="240"/>
      <c r="D24" s="240"/>
      <c r="E24" s="240"/>
      <c r="F24" s="61">
        <v>0</v>
      </c>
      <c r="G24" s="61">
        <v>0</v>
      </c>
      <c r="H24" s="61">
        <v>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34" t="s">
        <v>40</v>
      </c>
      <c r="B26" s="235"/>
      <c r="C26" s="235"/>
      <c r="D26" s="235"/>
      <c r="E26" s="235"/>
      <c r="F26" s="235"/>
      <c r="G26" s="235"/>
      <c r="H26" s="235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view="pageBreakPreview" zoomScale="120" zoomScaleSheetLayoutView="120" workbookViewId="0">
      <selection activeCell="C49" sqref="C49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48" t="s">
        <v>7</v>
      </c>
      <c r="B1" s="248"/>
      <c r="C1" s="248"/>
      <c r="D1" s="248"/>
      <c r="E1" s="248"/>
      <c r="F1" s="248"/>
      <c r="G1" s="248"/>
      <c r="H1" s="248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55">
        <v>2021</v>
      </c>
      <c r="C3" s="256"/>
      <c r="D3" s="256"/>
      <c r="E3" s="256"/>
      <c r="F3" s="256"/>
      <c r="G3" s="256"/>
      <c r="H3" s="257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36</v>
      </c>
      <c r="H4" s="12" t="s">
        <v>17</v>
      </c>
    </row>
    <row r="5" spans="1:8" s="1" customFormat="1" ht="13.5" thickBot="1" x14ac:dyDescent="0.25">
      <c r="A5" s="210">
        <v>634</v>
      </c>
      <c r="B5" s="202"/>
      <c r="C5" s="203"/>
      <c r="D5" s="203"/>
      <c r="E5" s="209">
        <v>46000</v>
      </c>
      <c r="F5" s="203"/>
      <c r="G5" s="203"/>
      <c r="H5" s="204"/>
    </row>
    <row r="6" spans="1:8" s="1" customFormat="1" x14ac:dyDescent="0.2">
      <c r="A6" s="106">
        <v>636</v>
      </c>
      <c r="B6" s="107"/>
      <c r="C6" s="107"/>
      <c r="D6" s="107"/>
      <c r="E6" s="147">
        <v>10633600</v>
      </c>
      <c r="F6" s="107"/>
      <c r="G6" s="107"/>
      <c r="H6" s="111"/>
    </row>
    <row r="7" spans="1:8" s="1" customFormat="1" x14ac:dyDescent="0.2">
      <c r="A7" s="205">
        <v>638</v>
      </c>
      <c r="B7" s="206"/>
      <c r="C7" s="206"/>
      <c r="D7" s="206"/>
      <c r="E7" s="226">
        <v>30000</v>
      </c>
      <c r="F7" s="206"/>
      <c r="G7" s="206"/>
      <c r="H7" s="207"/>
    </row>
    <row r="8" spans="1:8" s="1" customFormat="1" x14ac:dyDescent="0.2">
      <c r="A8" s="112">
        <v>641</v>
      </c>
      <c r="B8" s="113"/>
      <c r="C8" s="113">
        <v>200</v>
      </c>
      <c r="D8" s="113"/>
      <c r="E8" s="208"/>
      <c r="F8" s="114"/>
      <c r="G8" s="114"/>
      <c r="H8" s="115"/>
    </row>
    <row r="9" spans="1:8" s="1" customFormat="1" x14ac:dyDescent="0.2">
      <c r="A9" s="116">
        <v>652</v>
      </c>
      <c r="B9" s="117"/>
      <c r="C9" s="117"/>
      <c r="D9" s="117">
        <v>702471</v>
      </c>
      <c r="E9" s="117"/>
      <c r="F9" s="117"/>
      <c r="G9" s="117"/>
      <c r="H9" s="118"/>
    </row>
    <row r="10" spans="1:8" s="1" customFormat="1" x14ac:dyDescent="0.2">
      <c r="A10" s="116">
        <v>661</v>
      </c>
      <c r="B10" s="117"/>
      <c r="C10" s="117">
        <v>22950</v>
      </c>
      <c r="D10" s="117"/>
      <c r="E10" s="117"/>
      <c r="F10" s="117"/>
      <c r="G10" s="117"/>
      <c r="H10" s="118"/>
    </row>
    <row r="11" spans="1:8" s="1" customFormat="1" x14ac:dyDescent="0.2">
      <c r="A11" s="116">
        <v>663</v>
      </c>
      <c r="B11" s="117"/>
      <c r="C11" s="117"/>
      <c r="D11" s="117"/>
      <c r="E11" s="117"/>
      <c r="F11" s="117">
        <v>20000</v>
      </c>
      <c r="G11" s="117">
        <v>5000</v>
      </c>
      <c r="H11" s="118"/>
    </row>
    <row r="12" spans="1:8" s="1" customFormat="1" x14ac:dyDescent="0.2">
      <c r="A12" s="116">
        <v>671</v>
      </c>
      <c r="B12" s="117">
        <v>894311</v>
      </c>
      <c r="C12" s="117"/>
      <c r="D12" s="117"/>
      <c r="E12" s="117"/>
      <c r="F12" s="117"/>
      <c r="G12" s="117"/>
      <c r="H12" s="118"/>
    </row>
    <row r="13" spans="1:8" s="1" customFormat="1" ht="13.5" thickBot="1" x14ac:dyDescent="0.25">
      <c r="A13" s="119">
        <v>922</v>
      </c>
      <c r="B13" s="120"/>
      <c r="C13" s="120">
        <v>90000</v>
      </c>
      <c r="D13" s="120"/>
      <c r="E13" s="120"/>
      <c r="F13" s="120"/>
      <c r="G13" s="120"/>
      <c r="H13" s="121"/>
    </row>
    <row r="14" spans="1:8" s="1" customFormat="1" ht="30" customHeight="1" thickBot="1" x14ac:dyDescent="0.25">
      <c r="A14" s="13" t="s">
        <v>18</v>
      </c>
      <c r="B14" s="14">
        <f t="shared" ref="B14:G14" si="0">SUM(B5:B13)</f>
        <v>894311</v>
      </c>
      <c r="C14" s="14">
        <f t="shared" si="0"/>
        <v>113150</v>
      </c>
      <c r="D14" s="14">
        <f t="shared" si="0"/>
        <v>702471</v>
      </c>
      <c r="E14" s="14">
        <f t="shared" si="0"/>
        <v>10709600</v>
      </c>
      <c r="F14" s="14">
        <f t="shared" si="0"/>
        <v>20000</v>
      </c>
      <c r="G14" s="14">
        <f t="shared" si="0"/>
        <v>5000</v>
      </c>
      <c r="H14" s="14">
        <f>SUM(H9:H13)</f>
        <v>0</v>
      </c>
    </row>
    <row r="15" spans="1:8" s="1" customFormat="1" ht="28.5" customHeight="1" thickBot="1" x14ac:dyDescent="0.25">
      <c r="A15" s="13" t="s">
        <v>41</v>
      </c>
      <c r="B15" s="258">
        <f>B14+C14+D14+E14+F14+G14+H14</f>
        <v>12444532</v>
      </c>
      <c r="C15" s="259"/>
      <c r="D15" s="259"/>
      <c r="E15" s="259"/>
      <c r="F15" s="259"/>
      <c r="G15" s="259"/>
      <c r="H15" s="260"/>
    </row>
    <row r="16" spans="1:8" ht="13.5" thickBot="1" x14ac:dyDescent="0.25">
      <c r="A16" s="5"/>
      <c r="B16" s="5"/>
      <c r="C16" s="5"/>
      <c r="D16" s="6"/>
      <c r="E16" s="15"/>
      <c r="H16" s="9"/>
    </row>
    <row r="17" spans="1:8" ht="24" customHeight="1" thickBot="1" x14ac:dyDescent="0.25">
      <c r="A17" s="70" t="s">
        <v>9</v>
      </c>
      <c r="B17" s="255">
        <v>2022</v>
      </c>
      <c r="C17" s="256"/>
      <c r="D17" s="256"/>
      <c r="E17" s="256"/>
      <c r="F17" s="256"/>
      <c r="G17" s="256"/>
      <c r="H17" s="257"/>
    </row>
    <row r="18" spans="1:8" ht="90" thickBot="1" x14ac:dyDescent="0.25">
      <c r="A18" s="71" t="s">
        <v>10</v>
      </c>
      <c r="B18" s="10" t="s">
        <v>11</v>
      </c>
      <c r="C18" s="11" t="s">
        <v>12</v>
      </c>
      <c r="D18" s="11" t="s">
        <v>13</v>
      </c>
      <c r="E18" s="11" t="s">
        <v>14</v>
      </c>
      <c r="F18" s="11" t="s">
        <v>15</v>
      </c>
      <c r="G18" s="11" t="s">
        <v>36</v>
      </c>
      <c r="H18" s="12" t="s">
        <v>17</v>
      </c>
    </row>
    <row r="19" spans="1:8" s="110" customFormat="1" x14ac:dyDescent="0.2">
      <c r="A19" s="122">
        <v>634</v>
      </c>
      <c r="B19" s="107"/>
      <c r="C19" s="107"/>
      <c r="D19" s="107"/>
      <c r="E19" s="147">
        <v>46920</v>
      </c>
      <c r="F19" s="107"/>
      <c r="G19" s="107"/>
      <c r="H19" s="111"/>
    </row>
    <row r="20" spans="1:8" x14ac:dyDescent="0.2">
      <c r="A20" s="112">
        <v>636</v>
      </c>
      <c r="B20" s="123"/>
      <c r="C20" s="117"/>
      <c r="D20" s="124"/>
      <c r="E20" s="123">
        <v>10846272</v>
      </c>
      <c r="F20" s="123"/>
      <c r="G20" s="123"/>
      <c r="H20" s="125"/>
    </row>
    <row r="21" spans="1:8" s="212" customFormat="1" x14ac:dyDescent="0.2">
      <c r="A21" s="112">
        <v>638</v>
      </c>
      <c r="B21" s="123"/>
      <c r="C21" s="117"/>
      <c r="D21" s="124"/>
      <c r="E21" s="123">
        <v>30600</v>
      </c>
      <c r="F21" s="123"/>
      <c r="G21" s="123"/>
      <c r="H21" s="125"/>
    </row>
    <row r="22" spans="1:8" s="212" customFormat="1" x14ac:dyDescent="0.2">
      <c r="A22" s="112">
        <v>641</v>
      </c>
      <c r="B22" s="123"/>
      <c r="C22" s="117">
        <v>204</v>
      </c>
      <c r="D22" s="124"/>
      <c r="E22" s="123"/>
      <c r="F22" s="123"/>
      <c r="G22" s="123"/>
      <c r="H22" s="125"/>
    </row>
    <row r="23" spans="1:8" x14ac:dyDescent="0.2">
      <c r="A23" s="116">
        <v>652</v>
      </c>
      <c r="B23" s="117"/>
      <c r="C23" s="117"/>
      <c r="D23" s="117">
        <v>716520</v>
      </c>
      <c r="E23" s="117"/>
      <c r="F23" s="117"/>
      <c r="G23" s="117"/>
      <c r="H23" s="118"/>
    </row>
    <row r="24" spans="1:8" x14ac:dyDescent="0.2">
      <c r="A24" s="116">
        <v>661</v>
      </c>
      <c r="B24" s="117"/>
      <c r="C24" s="117">
        <v>23409</v>
      </c>
      <c r="D24" s="117"/>
      <c r="E24" s="117"/>
      <c r="F24" s="117"/>
      <c r="G24" s="117"/>
      <c r="H24" s="118"/>
    </row>
    <row r="25" spans="1:8" x14ac:dyDescent="0.2">
      <c r="A25" s="116">
        <v>663</v>
      </c>
      <c r="B25" s="117"/>
      <c r="C25" s="117"/>
      <c r="D25" s="117"/>
      <c r="E25" s="117"/>
      <c r="F25" s="117">
        <v>20400</v>
      </c>
      <c r="G25" s="117">
        <v>5100</v>
      </c>
      <c r="H25" s="118"/>
    </row>
    <row r="26" spans="1:8" x14ac:dyDescent="0.2">
      <c r="A26" s="116">
        <v>671</v>
      </c>
      <c r="B26" s="117">
        <v>912193</v>
      </c>
      <c r="C26" s="117"/>
      <c r="D26" s="117"/>
      <c r="E26" s="117"/>
      <c r="F26" s="117"/>
      <c r="G26" s="117"/>
      <c r="H26" s="118"/>
    </row>
    <row r="27" spans="1:8" ht="13.5" thickBot="1" x14ac:dyDescent="0.25">
      <c r="A27" s="119">
        <v>922</v>
      </c>
      <c r="B27" s="120"/>
      <c r="C27" s="120">
        <v>91800</v>
      </c>
      <c r="D27" s="120"/>
      <c r="E27" s="120"/>
      <c r="F27" s="120"/>
      <c r="G27" s="120"/>
      <c r="H27" s="121"/>
    </row>
    <row r="28" spans="1:8" s="1" customFormat="1" ht="30" customHeight="1" thickBot="1" x14ac:dyDescent="0.25">
      <c r="A28" s="13" t="s">
        <v>18</v>
      </c>
      <c r="B28" s="14">
        <f t="shared" ref="B28:H28" si="1">SUM(B20:B27)</f>
        <v>912193</v>
      </c>
      <c r="C28" s="14">
        <f t="shared" si="1"/>
        <v>115413</v>
      </c>
      <c r="D28" s="14">
        <f t="shared" si="1"/>
        <v>716520</v>
      </c>
      <c r="E28" s="14">
        <f t="shared" si="1"/>
        <v>10876872</v>
      </c>
      <c r="F28" s="14">
        <f t="shared" si="1"/>
        <v>20400</v>
      </c>
      <c r="G28" s="14">
        <f t="shared" si="1"/>
        <v>5100</v>
      </c>
      <c r="H28" s="14">
        <f t="shared" si="1"/>
        <v>0</v>
      </c>
    </row>
    <row r="29" spans="1:8" s="1" customFormat="1" ht="28.5" customHeight="1" thickBot="1" x14ac:dyDescent="0.25">
      <c r="A29" s="13" t="s">
        <v>159</v>
      </c>
      <c r="B29" s="258">
        <v>12693423</v>
      </c>
      <c r="C29" s="259"/>
      <c r="D29" s="259"/>
      <c r="E29" s="259"/>
      <c r="F29" s="259"/>
      <c r="G29" s="259"/>
      <c r="H29" s="260"/>
    </row>
    <row r="30" spans="1:8" ht="13.5" thickBot="1" x14ac:dyDescent="0.25">
      <c r="D30" s="17"/>
      <c r="E30" s="18"/>
    </row>
    <row r="31" spans="1:8" ht="26.25" thickBot="1" x14ac:dyDescent="0.25">
      <c r="A31" s="70" t="s">
        <v>9</v>
      </c>
      <c r="B31" s="255">
        <v>2023</v>
      </c>
      <c r="C31" s="256"/>
      <c r="D31" s="256"/>
      <c r="E31" s="256"/>
      <c r="F31" s="256"/>
      <c r="G31" s="256"/>
      <c r="H31" s="257"/>
    </row>
    <row r="32" spans="1:8" ht="90" thickBot="1" x14ac:dyDescent="0.25">
      <c r="A32" s="71" t="s">
        <v>10</v>
      </c>
      <c r="B32" s="10" t="s">
        <v>11</v>
      </c>
      <c r="C32" s="11" t="s">
        <v>12</v>
      </c>
      <c r="D32" s="11" t="s">
        <v>13</v>
      </c>
      <c r="E32" s="11" t="s">
        <v>14</v>
      </c>
      <c r="F32" s="11" t="s">
        <v>15</v>
      </c>
      <c r="G32" s="11" t="s">
        <v>36</v>
      </c>
      <c r="H32" s="12" t="s">
        <v>17</v>
      </c>
    </row>
    <row r="33" spans="1:8" s="110" customFormat="1" x14ac:dyDescent="0.2">
      <c r="A33" s="122">
        <v>634</v>
      </c>
      <c r="B33" s="108"/>
      <c r="C33" s="108"/>
      <c r="D33" s="108"/>
      <c r="E33" s="147">
        <v>47858</v>
      </c>
      <c r="F33" s="95"/>
      <c r="G33" s="108"/>
      <c r="H33" s="109"/>
    </row>
    <row r="34" spans="1:8" x14ac:dyDescent="0.2">
      <c r="A34" s="112">
        <v>636</v>
      </c>
      <c r="B34" s="123"/>
      <c r="C34" s="117"/>
      <c r="D34" s="124"/>
      <c r="E34" s="123">
        <v>11063197</v>
      </c>
      <c r="F34" s="123"/>
      <c r="G34" s="123"/>
      <c r="H34" s="125"/>
    </row>
    <row r="35" spans="1:8" s="212" customFormat="1" x14ac:dyDescent="0.2">
      <c r="A35" s="112">
        <v>638</v>
      </c>
      <c r="B35" s="123"/>
      <c r="C35" s="117"/>
      <c r="D35" s="124"/>
      <c r="E35" s="123">
        <v>31212</v>
      </c>
      <c r="F35" s="123"/>
      <c r="G35" s="123"/>
      <c r="H35" s="125"/>
    </row>
    <row r="36" spans="1:8" s="212" customFormat="1" x14ac:dyDescent="0.2">
      <c r="A36" s="112">
        <v>641</v>
      </c>
      <c r="B36" s="123"/>
      <c r="C36" s="117">
        <v>208</v>
      </c>
      <c r="D36" s="124"/>
      <c r="E36" s="123"/>
      <c r="F36" s="123"/>
      <c r="G36" s="123"/>
      <c r="H36" s="125"/>
    </row>
    <row r="37" spans="1:8" x14ac:dyDescent="0.2">
      <c r="A37" s="116">
        <v>652</v>
      </c>
      <c r="B37" s="117"/>
      <c r="C37" s="117"/>
      <c r="D37" s="117">
        <v>730850</v>
      </c>
      <c r="E37" s="117"/>
      <c r="F37" s="117"/>
      <c r="G37" s="117"/>
      <c r="H37" s="118"/>
    </row>
    <row r="38" spans="1:8" x14ac:dyDescent="0.2">
      <c r="A38" s="116">
        <v>661</v>
      </c>
      <c r="B38" s="117"/>
      <c r="C38" s="117">
        <v>23877</v>
      </c>
      <c r="D38" s="117"/>
      <c r="E38" s="117"/>
      <c r="F38" s="117"/>
      <c r="G38" s="117"/>
      <c r="H38" s="118"/>
    </row>
    <row r="39" spans="1:8" ht="13.5" customHeight="1" x14ac:dyDescent="0.2">
      <c r="A39" s="116">
        <v>663</v>
      </c>
      <c r="B39" s="117"/>
      <c r="C39" s="117"/>
      <c r="D39" s="117"/>
      <c r="E39" s="117"/>
      <c r="F39" s="117">
        <v>20808</v>
      </c>
      <c r="G39" s="117">
        <v>5202</v>
      </c>
      <c r="H39" s="118"/>
    </row>
    <row r="40" spans="1:8" ht="13.5" customHeight="1" x14ac:dyDescent="0.2">
      <c r="A40" s="116">
        <v>671</v>
      </c>
      <c r="B40" s="117">
        <v>930436</v>
      </c>
      <c r="C40" s="117"/>
      <c r="D40" s="117"/>
      <c r="E40" s="117"/>
      <c r="F40" s="117"/>
      <c r="G40" s="117"/>
      <c r="H40" s="118"/>
    </row>
    <row r="41" spans="1:8" ht="13.5" customHeight="1" thickBot="1" x14ac:dyDescent="0.25">
      <c r="A41" s="119">
        <v>922</v>
      </c>
      <c r="B41" s="120"/>
      <c r="C41" s="120">
        <v>93636</v>
      </c>
      <c r="D41" s="120"/>
      <c r="E41" s="120"/>
      <c r="F41" s="120"/>
      <c r="G41" s="120"/>
      <c r="H41" s="121"/>
    </row>
    <row r="42" spans="1:8" s="1" customFormat="1" ht="30" customHeight="1" thickBot="1" x14ac:dyDescent="0.25">
      <c r="A42" s="13" t="s">
        <v>18</v>
      </c>
      <c r="B42" s="14">
        <f t="shared" ref="B42:H42" si="2">SUM(B34:B41)</f>
        <v>930436</v>
      </c>
      <c r="C42" s="14">
        <f t="shared" si="2"/>
        <v>117721</v>
      </c>
      <c r="D42" s="14">
        <f t="shared" si="2"/>
        <v>730850</v>
      </c>
      <c r="E42" s="14">
        <f t="shared" si="2"/>
        <v>11094409</v>
      </c>
      <c r="F42" s="14">
        <f t="shared" si="2"/>
        <v>20808</v>
      </c>
      <c r="G42" s="14">
        <f t="shared" si="2"/>
        <v>5202</v>
      </c>
      <c r="H42" s="14">
        <f t="shared" si="2"/>
        <v>0</v>
      </c>
    </row>
    <row r="43" spans="1:8" s="1" customFormat="1" ht="28.5" customHeight="1" thickBot="1" x14ac:dyDescent="0.25">
      <c r="A43" s="13" t="s">
        <v>160</v>
      </c>
      <c r="B43" s="258">
        <v>12947291</v>
      </c>
      <c r="C43" s="259"/>
      <c r="D43" s="259"/>
      <c r="E43" s="259"/>
      <c r="F43" s="259"/>
      <c r="G43" s="259"/>
      <c r="H43" s="260"/>
    </row>
    <row r="44" spans="1:8" ht="13.5" customHeight="1" x14ac:dyDescent="0.2">
      <c r="C44" s="19"/>
      <c r="D44" s="17"/>
      <c r="E44" s="20"/>
    </row>
    <row r="45" spans="1:8" ht="13.5" customHeight="1" x14ac:dyDescent="0.2">
      <c r="C45" s="19"/>
      <c r="D45" s="21"/>
      <c r="E45" s="22"/>
    </row>
    <row r="46" spans="1:8" ht="13.5" customHeight="1" x14ac:dyDescent="0.2">
      <c r="D46" s="23"/>
      <c r="E46" s="24"/>
    </row>
    <row r="47" spans="1:8" ht="13.5" customHeight="1" x14ac:dyDescent="0.2">
      <c r="D47" s="25"/>
      <c r="E47" s="26"/>
    </row>
    <row r="48" spans="1:8" ht="13.5" customHeight="1" x14ac:dyDescent="0.2">
      <c r="D48" s="17"/>
      <c r="E48" s="18"/>
    </row>
    <row r="49" spans="2:5" ht="28.5" customHeight="1" x14ac:dyDescent="0.2">
      <c r="C49" s="19"/>
      <c r="D49" s="17"/>
      <c r="E49" s="27"/>
    </row>
    <row r="50" spans="2:5" ht="13.5" customHeight="1" x14ac:dyDescent="0.2">
      <c r="C50" s="19"/>
      <c r="D50" s="17"/>
      <c r="E50" s="22"/>
    </row>
    <row r="51" spans="2:5" ht="13.5" customHeight="1" x14ac:dyDescent="0.2">
      <c r="D51" s="17"/>
      <c r="E51" s="18"/>
    </row>
    <row r="52" spans="2:5" ht="13.5" customHeight="1" x14ac:dyDescent="0.2">
      <c r="D52" s="17"/>
      <c r="E52" s="26"/>
    </row>
    <row r="53" spans="2:5" ht="13.5" customHeight="1" x14ac:dyDescent="0.2">
      <c r="D53" s="17"/>
      <c r="E53" s="18"/>
    </row>
    <row r="54" spans="2:5" ht="22.5" customHeight="1" x14ac:dyDescent="0.2">
      <c r="D54" s="17"/>
      <c r="E54" s="28"/>
    </row>
    <row r="55" spans="2:5" ht="13.5" customHeight="1" x14ac:dyDescent="0.2">
      <c r="D55" s="23"/>
      <c r="E55" s="24"/>
    </row>
    <row r="56" spans="2:5" ht="13.5" customHeight="1" x14ac:dyDescent="0.2">
      <c r="B56" s="19"/>
      <c r="D56" s="23"/>
      <c r="E56" s="29"/>
    </row>
    <row r="57" spans="2:5" ht="13.5" customHeight="1" x14ac:dyDescent="0.2">
      <c r="C57" s="19"/>
      <c r="D57" s="23"/>
      <c r="E57" s="30"/>
    </row>
    <row r="58" spans="2:5" ht="13.5" customHeight="1" x14ac:dyDescent="0.2">
      <c r="C58" s="19"/>
      <c r="D58" s="25"/>
      <c r="E58" s="22"/>
    </row>
    <row r="59" spans="2:5" ht="13.5" customHeight="1" x14ac:dyDescent="0.2">
      <c r="D59" s="17"/>
      <c r="E59" s="18"/>
    </row>
    <row r="60" spans="2:5" ht="13.5" customHeight="1" x14ac:dyDescent="0.2">
      <c r="B60" s="19"/>
      <c r="D60" s="17"/>
      <c r="E60" s="20"/>
    </row>
    <row r="61" spans="2:5" ht="13.5" customHeight="1" x14ac:dyDescent="0.2">
      <c r="C61" s="19"/>
      <c r="D61" s="17"/>
      <c r="E61" s="29"/>
    </row>
    <row r="62" spans="2:5" ht="13.5" customHeight="1" x14ac:dyDescent="0.2">
      <c r="C62" s="19"/>
      <c r="D62" s="25"/>
      <c r="E62" s="22"/>
    </row>
    <row r="63" spans="2:5" ht="13.5" customHeight="1" x14ac:dyDescent="0.2">
      <c r="D63" s="23"/>
      <c r="E63" s="18"/>
    </row>
    <row r="64" spans="2:5" ht="13.5" customHeight="1" x14ac:dyDescent="0.2">
      <c r="C64" s="19"/>
      <c r="D64" s="23"/>
      <c r="E64" s="29"/>
    </row>
    <row r="65" spans="1:5" ht="22.5" customHeight="1" x14ac:dyDescent="0.2">
      <c r="D65" s="25"/>
      <c r="E65" s="28"/>
    </row>
    <row r="66" spans="1:5" ht="13.5" customHeight="1" x14ac:dyDescent="0.2">
      <c r="D66" s="17"/>
      <c r="E66" s="18"/>
    </row>
    <row r="67" spans="1:5" ht="13.5" customHeight="1" x14ac:dyDescent="0.2">
      <c r="D67" s="25"/>
      <c r="E67" s="22"/>
    </row>
    <row r="68" spans="1:5" ht="13.5" customHeight="1" x14ac:dyDescent="0.2">
      <c r="D68" s="17"/>
      <c r="E68" s="18"/>
    </row>
    <row r="69" spans="1:5" ht="13.5" customHeight="1" x14ac:dyDescent="0.2">
      <c r="D69" s="17"/>
      <c r="E69" s="18"/>
    </row>
    <row r="70" spans="1:5" ht="13.5" customHeight="1" x14ac:dyDescent="0.2">
      <c r="A70" s="19"/>
      <c r="D70" s="31"/>
      <c r="E70" s="29"/>
    </row>
    <row r="71" spans="1:5" ht="13.5" customHeight="1" x14ac:dyDescent="0.2">
      <c r="B71" s="19"/>
      <c r="C71" s="19"/>
      <c r="D71" s="32"/>
      <c r="E71" s="29"/>
    </row>
    <row r="72" spans="1:5" ht="13.5" customHeight="1" x14ac:dyDescent="0.2">
      <c r="B72" s="19"/>
      <c r="C72" s="19"/>
      <c r="D72" s="32"/>
      <c r="E72" s="20"/>
    </row>
    <row r="73" spans="1:5" ht="13.5" customHeight="1" x14ac:dyDescent="0.2">
      <c r="B73" s="19"/>
      <c r="C73" s="19"/>
      <c r="D73" s="25"/>
      <c r="E73" s="26"/>
    </row>
    <row r="74" spans="1:5" x14ac:dyDescent="0.2">
      <c r="D74" s="17"/>
      <c r="E74" s="18"/>
    </row>
    <row r="75" spans="1:5" x14ac:dyDescent="0.2">
      <c r="B75" s="19"/>
      <c r="D75" s="17"/>
      <c r="E75" s="29"/>
    </row>
    <row r="76" spans="1:5" x14ac:dyDescent="0.2">
      <c r="C76" s="19"/>
      <c r="D76" s="17"/>
      <c r="E76" s="20"/>
    </row>
    <row r="77" spans="1:5" x14ac:dyDescent="0.2">
      <c r="C77" s="19"/>
      <c r="D77" s="25"/>
      <c r="E77" s="22"/>
    </row>
    <row r="78" spans="1:5" x14ac:dyDescent="0.2">
      <c r="D78" s="17"/>
      <c r="E78" s="18"/>
    </row>
    <row r="79" spans="1:5" x14ac:dyDescent="0.2">
      <c r="D79" s="17"/>
      <c r="E79" s="18"/>
    </row>
    <row r="80" spans="1:5" x14ac:dyDescent="0.2">
      <c r="D80" s="33"/>
      <c r="E80" s="34"/>
    </row>
    <row r="81" spans="1:5" x14ac:dyDescent="0.2">
      <c r="D81" s="17"/>
      <c r="E81" s="18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25"/>
      <c r="E84" s="22"/>
    </row>
    <row r="85" spans="1:5" x14ac:dyDescent="0.2">
      <c r="D85" s="17"/>
      <c r="E85" s="18"/>
    </row>
    <row r="86" spans="1:5" x14ac:dyDescent="0.2">
      <c r="D86" s="25"/>
      <c r="E86" s="22"/>
    </row>
    <row r="87" spans="1:5" x14ac:dyDescent="0.2">
      <c r="D87" s="17"/>
      <c r="E87" s="18"/>
    </row>
    <row r="88" spans="1:5" x14ac:dyDescent="0.2">
      <c r="D88" s="17"/>
      <c r="E88" s="18"/>
    </row>
    <row r="89" spans="1:5" x14ac:dyDescent="0.2">
      <c r="D89" s="17"/>
      <c r="E89" s="18"/>
    </row>
    <row r="90" spans="1:5" x14ac:dyDescent="0.2">
      <c r="D90" s="17"/>
      <c r="E90" s="18"/>
    </row>
    <row r="91" spans="1:5" ht="28.5" customHeight="1" x14ac:dyDescent="0.2">
      <c r="A91" s="35"/>
      <c r="B91" s="35"/>
      <c r="C91" s="35"/>
      <c r="D91" s="36"/>
      <c r="E91" s="37"/>
    </row>
    <row r="92" spans="1:5" x14ac:dyDescent="0.2">
      <c r="C92" s="19"/>
      <c r="D92" s="17"/>
      <c r="E92" s="20"/>
    </row>
    <row r="93" spans="1:5" x14ac:dyDescent="0.2">
      <c r="D93" s="38"/>
      <c r="E93" s="39"/>
    </row>
    <row r="94" spans="1:5" x14ac:dyDescent="0.2">
      <c r="D94" s="17"/>
      <c r="E94" s="18"/>
    </row>
    <row r="95" spans="1:5" x14ac:dyDescent="0.2">
      <c r="D95" s="33"/>
      <c r="E95" s="34"/>
    </row>
    <row r="96" spans="1:5" x14ac:dyDescent="0.2">
      <c r="D96" s="33"/>
      <c r="E96" s="34"/>
    </row>
    <row r="97" spans="3:5" x14ac:dyDescent="0.2">
      <c r="D97" s="17"/>
      <c r="E97" s="18"/>
    </row>
    <row r="98" spans="3:5" x14ac:dyDescent="0.2">
      <c r="D98" s="25"/>
      <c r="E98" s="22"/>
    </row>
    <row r="99" spans="3:5" x14ac:dyDescent="0.2">
      <c r="D99" s="17"/>
      <c r="E99" s="18"/>
    </row>
    <row r="100" spans="3:5" x14ac:dyDescent="0.2">
      <c r="D100" s="17"/>
      <c r="E100" s="18"/>
    </row>
    <row r="101" spans="3:5" x14ac:dyDescent="0.2">
      <c r="D101" s="25"/>
      <c r="E101" s="22"/>
    </row>
    <row r="102" spans="3:5" x14ac:dyDescent="0.2">
      <c r="D102" s="17"/>
      <c r="E102" s="18"/>
    </row>
    <row r="103" spans="3:5" x14ac:dyDescent="0.2">
      <c r="D103" s="33"/>
      <c r="E103" s="34"/>
    </row>
    <row r="104" spans="3:5" x14ac:dyDescent="0.2">
      <c r="D104" s="25"/>
      <c r="E104" s="39"/>
    </row>
    <row r="105" spans="3:5" x14ac:dyDescent="0.2">
      <c r="D105" s="23"/>
      <c r="E105" s="34"/>
    </row>
    <row r="106" spans="3:5" x14ac:dyDescent="0.2">
      <c r="D106" s="25"/>
      <c r="E106" s="22"/>
    </row>
    <row r="107" spans="3:5" x14ac:dyDescent="0.2">
      <c r="D107" s="17"/>
      <c r="E107" s="18"/>
    </row>
    <row r="108" spans="3:5" x14ac:dyDescent="0.2">
      <c r="C108" s="19"/>
      <c r="D108" s="17"/>
      <c r="E108" s="20"/>
    </row>
    <row r="109" spans="3:5" x14ac:dyDescent="0.2">
      <c r="D109" s="23"/>
      <c r="E109" s="22"/>
    </row>
    <row r="110" spans="3:5" x14ac:dyDescent="0.2">
      <c r="D110" s="23"/>
      <c r="E110" s="34"/>
    </row>
    <row r="111" spans="3:5" x14ac:dyDescent="0.2">
      <c r="C111" s="19"/>
      <c r="D111" s="23"/>
      <c r="E111" s="40"/>
    </row>
    <row r="112" spans="3:5" x14ac:dyDescent="0.2">
      <c r="C112" s="19"/>
      <c r="D112" s="25"/>
      <c r="E112" s="26"/>
    </row>
    <row r="113" spans="1:5" x14ac:dyDescent="0.2">
      <c r="D113" s="17"/>
      <c r="E113" s="18"/>
    </row>
    <row r="114" spans="1:5" x14ac:dyDescent="0.2">
      <c r="D114" s="38"/>
      <c r="E114" s="41"/>
    </row>
    <row r="115" spans="1:5" ht="11.25" customHeight="1" x14ac:dyDescent="0.2">
      <c r="D115" s="33"/>
      <c r="E115" s="34"/>
    </row>
    <row r="116" spans="1:5" ht="24" customHeight="1" x14ac:dyDescent="0.2">
      <c r="B116" s="19"/>
      <c r="D116" s="33"/>
      <c r="E116" s="42"/>
    </row>
    <row r="117" spans="1:5" ht="15" customHeight="1" x14ac:dyDescent="0.2">
      <c r="C117" s="19"/>
      <c r="D117" s="33"/>
      <c r="E117" s="42"/>
    </row>
    <row r="118" spans="1:5" ht="11.25" customHeight="1" x14ac:dyDescent="0.2">
      <c r="D118" s="38"/>
      <c r="E118" s="39"/>
    </row>
    <row r="119" spans="1:5" x14ac:dyDescent="0.2">
      <c r="D119" s="33"/>
      <c r="E119" s="34"/>
    </row>
    <row r="120" spans="1:5" ht="13.5" customHeight="1" x14ac:dyDescent="0.2">
      <c r="B120" s="19"/>
      <c r="D120" s="33"/>
      <c r="E120" s="43"/>
    </row>
    <row r="121" spans="1:5" ht="12.75" customHeight="1" x14ac:dyDescent="0.2">
      <c r="C121" s="19"/>
      <c r="D121" s="33"/>
      <c r="E121" s="20"/>
    </row>
    <row r="122" spans="1:5" ht="12.75" customHeight="1" x14ac:dyDescent="0.2">
      <c r="C122" s="19"/>
      <c r="D122" s="25"/>
      <c r="E122" s="26"/>
    </row>
    <row r="123" spans="1:5" x14ac:dyDescent="0.2">
      <c r="D123" s="17"/>
      <c r="E123" s="18"/>
    </row>
    <row r="124" spans="1:5" x14ac:dyDescent="0.2">
      <c r="C124" s="19"/>
      <c r="D124" s="17"/>
      <c r="E124" s="40"/>
    </row>
    <row r="125" spans="1:5" x14ac:dyDescent="0.2">
      <c r="D125" s="38"/>
      <c r="E125" s="39"/>
    </row>
    <row r="126" spans="1:5" x14ac:dyDescent="0.2">
      <c r="D126" s="33"/>
      <c r="E126" s="34"/>
    </row>
    <row r="127" spans="1:5" x14ac:dyDescent="0.2">
      <c r="D127" s="17"/>
      <c r="E127" s="18"/>
    </row>
    <row r="128" spans="1:5" ht="19.5" customHeight="1" x14ac:dyDescent="0.2">
      <c r="A128" s="44"/>
      <c r="B128" s="5"/>
      <c r="C128" s="5"/>
      <c r="D128" s="5"/>
      <c r="E128" s="29"/>
    </row>
    <row r="129" spans="1:5" ht="15" customHeight="1" x14ac:dyDescent="0.2">
      <c r="A129" s="19"/>
      <c r="D129" s="31"/>
      <c r="E129" s="29"/>
    </row>
    <row r="130" spans="1:5" x14ac:dyDescent="0.2">
      <c r="A130" s="19"/>
      <c r="B130" s="19"/>
      <c r="D130" s="31"/>
      <c r="E130" s="20"/>
    </row>
    <row r="131" spans="1:5" x14ac:dyDescent="0.2">
      <c r="C131" s="19"/>
      <c r="D131" s="17"/>
      <c r="E131" s="29"/>
    </row>
    <row r="132" spans="1:5" x14ac:dyDescent="0.2">
      <c r="D132" s="21"/>
      <c r="E132" s="22"/>
    </row>
    <row r="133" spans="1:5" x14ac:dyDescent="0.2">
      <c r="B133" s="19"/>
      <c r="D133" s="17"/>
      <c r="E133" s="20"/>
    </row>
    <row r="134" spans="1:5" x14ac:dyDescent="0.2">
      <c r="C134" s="19"/>
      <c r="D134" s="17"/>
      <c r="E134" s="20"/>
    </row>
    <row r="135" spans="1:5" x14ac:dyDescent="0.2">
      <c r="D135" s="25"/>
      <c r="E135" s="26"/>
    </row>
    <row r="136" spans="1:5" ht="22.5" customHeight="1" x14ac:dyDescent="0.2">
      <c r="C136" s="19"/>
      <c r="D136" s="17"/>
      <c r="E136" s="27"/>
    </row>
    <row r="137" spans="1:5" x14ac:dyDescent="0.2">
      <c r="D137" s="17"/>
      <c r="E137" s="26"/>
    </row>
    <row r="138" spans="1:5" x14ac:dyDescent="0.2">
      <c r="B138" s="19"/>
      <c r="D138" s="23"/>
      <c r="E138" s="29"/>
    </row>
    <row r="139" spans="1:5" x14ac:dyDescent="0.2">
      <c r="C139" s="19"/>
      <c r="D139" s="23"/>
      <c r="E139" s="30"/>
    </row>
    <row r="140" spans="1:5" x14ac:dyDescent="0.2">
      <c r="D140" s="25"/>
      <c r="E140" s="22"/>
    </row>
    <row r="141" spans="1:5" ht="13.5" customHeight="1" x14ac:dyDescent="0.2">
      <c r="A141" s="19"/>
      <c r="D141" s="31"/>
      <c r="E141" s="29"/>
    </row>
    <row r="142" spans="1:5" ht="13.5" customHeight="1" x14ac:dyDescent="0.2">
      <c r="B142" s="19"/>
      <c r="D142" s="17"/>
      <c r="E142" s="29"/>
    </row>
    <row r="143" spans="1:5" ht="13.5" customHeight="1" x14ac:dyDescent="0.2">
      <c r="C143" s="19"/>
      <c r="D143" s="17"/>
      <c r="E143" s="20"/>
    </row>
    <row r="144" spans="1:5" x14ac:dyDescent="0.2">
      <c r="C144" s="19"/>
      <c r="D144" s="25"/>
      <c r="E144" s="22"/>
    </row>
    <row r="145" spans="1:5" x14ac:dyDescent="0.2">
      <c r="C145" s="19"/>
      <c r="D145" s="17"/>
      <c r="E145" s="20"/>
    </row>
    <row r="146" spans="1:5" x14ac:dyDescent="0.2">
      <c r="D146" s="38"/>
      <c r="E146" s="39"/>
    </row>
    <row r="147" spans="1:5" x14ac:dyDescent="0.2">
      <c r="C147" s="19"/>
      <c r="D147" s="23"/>
      <c r="E147" s="40"/>
    </row>
    <row r="148" spans="1:5" x14ac:dyDescent="0.2">
      <c r="C148" s="19"/>
      <c r="D148" s="25"/>
      <c r="E148" s="26"/>
    </row>
    <row r="149" spans="1:5" x14ac:dyDescent="0.2">
      <c r="D149" s="38"/>
      <c r="E149" s="45"/>
    </row>
    <row r="150" spans="1:5" x14ac:dyDescent="0.2">
      <c r="B150" s="19"/>
      <c r="D150" s="33"/>
      <c r="E150" s="43"/>
    </row>
    <row r="151" spans="1:5" x14ac:dyDescent="0.2">
      <c r="C151" s="19"/>
      <c r="D151" s="33"/>
      <c r="E151" s="20"/>
    </row>
    <row r="152" spans="1:5" x14ac:dyDescent="0.2">
      <c r="C152" s="19"/>
      <c r="D152" s="25"/>
      <c r="E152" s="26"/>
    </row>
    <row r="153" spans="1:5" x14ac:dyDescent="0.2">
      <c r="C153" s="19"/>
      <c r="D153" s="25"/>
      <c r="E153" s="26"/>
    </row>
    <row r="154" spans="1:5" x14ac:dyDescent="0.2">
      <c r="D154" s="17"/>
      <c r="E154" s="18"/>
    </row>
    <row r="155" spans="1:5" s="46" customFormat="1" ht="18" customHeight="1" x14ac:dyDescent="0.25">
      <c r="A155" s="253"/>
      <c r="B155" s="254"/>
      <c r="C155" s="254"/>
      <c r="D155" s="254"/>
      <c r="E155" s="254"/>
    </row>
    <row r="156" spans="1:5" ht="28.5" customHeight="1" x14ac:dyDescent="0.2">
      <c r="A156" s="35"/>
      <c r="B156" s="35"/>
      <c r="C156" s="35"/>
      <c r="D156" s="36"/>
      <c r="E156" s="37"/>
    </row>
    <row r="158" spans="1:5" ht="15.75" x14ac:dyDescent="0.2">
      <c r="A158" s="48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4"/>
    </row>
    <row r="160" spans="1:5" ht="17.25" customHeight="1" x14ac:dyDescent="0.2">
      <c r="A160" s="19"/>
      <c r="B160" s="19"/>
      <c r="C160" s="19"/>
      <c r="D160" s="49"/>
      <c r="E160" s="4"/>
    </row>
    <row r="161" spans="1:5" ht="13.5" customHeight="1" x14ac:dyDescent="0.2">
      <c r="A161" s="19"/>
      <c r="B161" s="19"/>
      <c r="C161" s="19"/>
      <c r="D161" s="49"/>
      <c r="E161" s="4"/>
    </row>
    <row r="162" spans="1:5" x14ac:dyDescent="0.2">
      <c r="A162" s="19"/>
      <c r="B162" s="19"/>
      <c r="C162" s="19"/>
      <c r="D162" s="49"/>
      <c r="E162" s="4"/>
    </row>
    <row r="163" spans="1:5" x14ac:dyDescent="0.2">
      <c r="A163" s="19"/>
      <c r="B163" s="19"/>
      <c r="C163" s="19"/>
    </row>
    <row r="164" spans="1:5" x14ac:dyDescent="0.2">
      <c r="A164" s="19"/>
      <c r="B164" s="19"/>
      <c r="C164" s="19"/>
      <c r="D164" s="49"/>
      <c r="E164" s="4"/>
    </row>
    <row r="165" spans="1:5" x14ac:dyDescent="0.2">
      <c r="A165" s="19"/>
      <c r="B165" s="19"/>
      <c r="C165" s="19"/>
      <c r="D165" s="49"/>
      <c r="E165" s="50"/>
    </row>
    <row r="166" spans="1:5" x14ac:dyDescent="0.2">
      <c r="A166" s="19"/>
      <c r="B166" s="19"/>
      <c r="C166" s="19"/>
      <c r="D166" s="49"/>
      <c r="E166" s="4"/>
    </row>
    <row r="167" spans="1:5" ht="22.5" customHeight="1" x14ac:dyDescent="0.2">
      <c r="A167" s="19"/>
      <c r="B167" s="19"/>
      <c r="C167" s="19"/>
      <c r="D167" s="49"/>
      <c r="E167" s="27"/>
    </row>
    <row r="168" spans="1:5" ht="22.5" customHeight="1" x14ac:dyDescent="0.2">
      <c r="D168" s="25"/>
      <c r="E168" s="28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57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90"/>
  <sheetViews>
    <sheetView zoomScale="90" zoomScaleNormal="90" workbookViewId="0">
      <selection activeCell="Q177" sqref="Q177"/>
    </sheetView>
  </sheetViews>
  <sheetFormatPr defaultColWidth="11.42578125" defaultRowHeight="12.75" x14ac:dyDescent="0.2"/>
  <cols>
    <col min="1" max="1" width="20.28515625" style="66" customWidth="1"/>
    <col min="2" max="2" width="44" style="67" customWidth="1"/>
    <col min="3" max="3" width="16" style="2" customWidth="1"/>
    <col min="4" max="4" width="17.85546875" style="2" bestFit="1" customWidth="1"/>
    <col min="5" max="5" width="14" style="2" bestFit="1" customWidth="1"/>
    <col min="6" max="6" width="14.5703125" style="2" bestFit="1" customWidth="1"/>
    <col min="7" max="7" width="14.7109375" style="2" customWidth="1"/>
    <col min="8" max="8" width="12.28515625" style="2" customWidth="1"/>
    <col min="9" max="9" width="14.28515625" style="2" customWidth="1"/>
    <col min="10" max="10" width="12.7109375" style="2" bestFit="1" customWidth="1"/>
    <col min="11" max="11" width="15.7109375" style="2" customWidth="1"/>
    <col min="12" max="12" width="17.85546875" style="2" bestFit="1" customWidth="1"/>
    <col min="13" max="16384" width="11.42578125" style="3"/>
  </cols>
  <sheetData>
    <row r="1" spans="1:63" ht="24" customHeight="1" thickBot="1" x14ac:dyDescent="0.25">
      <c r="A1" s="261" t="s">
        <v>19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63" s="4" customFormat="1" ht="68.25" thickBot="1" x14ac:dyDescent="0.25">
      <c r="A2" s="142" t="s">
        <v>20</v>
      </c>
      <c r="B2" s="143" t="s">
        <v>21</v>
      </c>
      <c r="C2" s="144" t="s">
        <v>143</v>
      </c>
      <c r="D2" s="145" t="s">
        <v>11</v>
      </c>
      <c r="E2" s="145" t="s">
        <v>12</v>
      </c>
      <c r="F2" s="145" t="s">
        <v>13</v>
      </c>
      <c r="G2" s="145" t="s">
        <v>14</v>
      </c>
      <c r="H2" s="145" t="s">
        <v>22</v>
      </c>
      <c r="I2" s="145" t="s">
        <v>16</v>
      </c>
      <c r="J2" s="145" t="s">
        <v>17</v>
      </c>
      <c r="K2" s="144" t="s">
        <v>85</v>
      </c>
      <c r="L2" s="146" t="s">
        <v>144</v>
      </c>
    </row>
    <row r="3" spans="1:63" x14ac:dyDescent="0.2">
      <c r="A3" s="94"/>
      <c r="B3" s="159" t="s">
        <v>73</v>
      </c>
      <c r="C3" s="130"/>
      <c r="D3" s="130"/>
      <c r="E3" s="130"/>
      <c r="F3" s="130"/>
      <c r="G3" s="130"/>
      <c r="H3" s="130"/>
      <c r="I3" s="130"/>
      <c r="J3" s="130"/>
      <c r="K3" s="130"/>
      <c r="L3" s="132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</row>
    <row r="4" spans="1:63" s="4" customFormat="1" ht="25.5" x14ac:dyDescent="0.2">
      <c r="A4" s="96"/>
      <c r="B4" s="86" t="s">
        <v>42</v>
      </c>
      <c r="C4" s="133"/>
      <c r="D4" s="133"/>
      <c r="E4" s="133"/>
      <c r="F4" s="133"/>
      <c r="G4" s="133"/>
      <c r="H4" s="133"/>
      <c r="I4" s="133"/>
      <c r="J4" s="133"/>
      <c r="K4" s="133"/>
      <c r="L4" s="134"/>
    </row>
    <row r="5" spans="1:63" x14ac:dyDescent="0.2">
      <c r="A5" s="215"/>
      <c r="B5" s="216" t="s">
        <v>43</v>
      </c>
      <c r="C5" s="218">
        <f>SUM(C6)</f>
        <v>12444532</v>
      </c>
      <c r="D5" s="218">
        <f t="shared" ref="D5:J5" si="0">SUM(D6)</f>
        <v>894311</v>
      </c>
      <c r="E5" s="218">
        <f t="shared" si="0"/>
        <v>113150</v>
      </c>
      <c r="F5" s="218">
        <f t="shared" si="0"/>
        <v>702471</v>
      </c>
      <c r="G5" s="218">
        <f t="shared" si="0"/>
        <v>10814600</v>
      </c>
      <c r="H5" s="218">
        <f t="shared" si="0"/>
        <v>20000</v>
      </c>
      <c r="I5" s="218">
        <f t="shared" si="0"/>
        <v>5000</v>
      </c>
      <c r="J5" s="217">
        <f t="shared" si="0"/>
        <v>0</v>
      </c>
      <c r="K5" s="218">
        <f>SUM(K6)</f>
        <v>12693422.640000001</v>
      </c>
      <c r="L5" s="218">
        <f t="shared" ref="L5" si="1">SUM(L6)</f>
        <v>12947291.092800001</v>
      </c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3" s="4" customFormat="1" x14ac:dyDescent="0.2">
      <c r="A6" s="96"/>
      <c r="B6" s="87" t="s">
        <v>61</v>
      </c>
      <c r="C6" s="155">
        <f>SUM(C7+C51+C69+C86+C140+C154+C163)</f>
        <v>12444532</v>
      </c>
      <c r="D6" s="155">
        <f>SUM(D7+D51+D69+D86+D140+D161)</f>
        <v>894311</v>
      </c>
      <c r="E6" s="155">
        <f>SUM(E7+E51+E69+E86+E140)</f>
        <v>113150</v>
      </c>
      <c r="F6" s="155">
        <f>SUM(F7+F51+F69+F86+F140)</f>
        <v>702471</v>
      </c>
      <c r="G6" s="155">
        <f>SUM(G7+G51+G69+G86+G140)</f>
        <v>10814600</v>
      </c>
      <c r="H6" s="155">
        <f>SUM(H7+H51+H69+H86+H140)</f>
        <v>20000</v>
      </c>
      <c r="I6" s="155">
        <v>5000</v>
      </c>
      <c r="J6" s="155">
        <f>SUM(J7+J51+J69+J86+J140)</f>
        <v>0</v>
      </c>
      <c r="K6" s="155">
        <f>SUM(C6/100)*102</f>
        <v>12693422.640000001</v>
      </c>
      <c r="L6" s="155">
        <f>SUM(K6/100)*102</f>
        <v>12947291.092800001</v>
      </c>
    </row>
    <row r="7" spans="1:63" s="4" customFormat="1" x14ac:dyDescent="0.2">
      <c r="A7" s="140" t="s">
        <v>86</v>
      </c>
      <c r="B7" s="179" t="s">
        <v>87</v>
      </c>
      <c r="C7" s="150">
        <f>SUM(C8+C30)</f>
        <v>886112</v>
      </c>
      <c r="D7" s="150">
        <v>886112</v>
      </c>
      <c r="E7" s="150">
        <f t="shared" ref="E7:J7" si="2">SUM(E8+E30)</f>
        <v>0</v>
      </c>
      <c r="F7" s="150">
        <f t="shared" si="2"/>
        <v>0</v>
      </c>
      <c r="G7" s="150">
        <f t="shared" si="2"/>
        <v>0</v>
      </c>
      <c r="H7" s="150">
        <f t="shared" si="2"/>
        <v>0</v>
      </c>
      <c r="I7" s="150">
        <f t="shared" si="2"/>
        <v>0</v>
      </c>
      <c r="J7" s="150">
        <f t="shared" si="2"/>
        <v>0</v>
      </c>
      <c r="K7" s="150">
        <f t="shared" ref="K7:K66" si="3">SUM(C7/100)*102</f>
        <v>903834.24000000011</v>
      </c>
      <c r="L7" s="150">
        <f t="shared" ref="L7:L72" si="4">SUM(K7/100)*102</f>
        <v>921910.92480000015</v>
      </c>
    </row>
    <row r="8" spans="1:63" s="4" customFormat="1" x14ac:dyDescent="0.2">
      <c r="A8" s="98" t="s">
        <v>46</v>
      </c>
      <c r="B8" s="179" t="s">
        <v>47</v>
      </c>
      <c r="C8" s="150">
        <f>SUM(C9+C20)</f>
        <v>357930</v>
      </c>
      <c r="D8" s="150">
        <f t="shared" ref="D8:J8" si="5">SUM(D9+D20)</f>
        <v>357930</v>
      </c>
      <c r="E8" s="150">
        <f t="shared" si="5"/>
        <v>0</v>
      </c>
      <c r="F8" s="150">
        <f t="shared" si="5"/>
        <v>0</v>
      </c>
      <c r="G8" s="150">
        <f t="shared" si="5"/>
        <v>0</v>
      </c>
      <c r="H8" s="150">
        <f t="shared" si="5"/>
        <v>0</v>
      </c>
      <c r="I8" s="150">
        <f t="shared" si="5"/>
        <v>0</v>
      </c>
      <c r="J8" s="150">
        <f t="shared" si="5"/>
        <v>0</v>
      </c>
      <c r="K8" s="150">
        <f t="shared" si="3"/>
        <v>365088.60000000003</v>
      </c>
      <c r="L8" s="150">
        <f t="shared" si="4"/>
        <v>372390.37200000003</v>
      </c>
    </row>
    <row r="9" spans="1:63" s="4" customFormat="1" x14ac:dyDescent="0.2">
      <c r="A9" s="98" t="s">
        <v>88</v>
      </c>
      <c r="B9" s="89" t="s">
        <v>89</v>
      </c>
      <c r="C9" s="164">
        <f>SUM(C10)</f>
        <v>27930</v>
      </c>
      <c r="D9" s="164">
        <f t="shared" ref="D9:J9" si="6">SUM(D10)</f>
        <v>27930</v>
      </c>
      <c r="E9" s="164">
        <f t="shared" si="6"/>
        <v>0</v>
      </c>
      <c r="F9" s="164">
        <f t="shared" si="6"/>
        <v>0</v>
      </c>
      <c r="G9" s="164">
        <f t="shared" si="6"/>
        <v>0</v>
      </c>
      <c r="H9" s="164">
        <f t="shared" si="6"/>
        <v>0</v>
      </c>
      <c r="I9" s="164">
        <f t="shared" si="6"/>
        <v>0</v>
      </c>
      <c r="J9" s="164">
        <f t="shared" si="6"/>
        <v>0</v>
      </c>
      <c r="K9" s="164">
        <f t="shared" si="3"/>
        <v>28488.600000000002</v>
      </c>
      <c r="L9" s="164">
        <f t="shared" si="4"/>
        <v>29058.372000000003</v>
      </c>
    </row>
    <row r="10" spans="1:63" s="4" customFormat="1" x14ac:dyDescent="0.2">
      <c r="A10" s="186" t="s">
        <v>84</v>
      </c>
      <c r="B10" s="187" t="s">
        <v>82</v>
      </c>
      <c r="C10" s="198">
        <f>SUM(C11+C16)</f>
        <v>27930</v>
      </c>
      <c r="D10" s="198">
        <f t="shared" ref="D10:J10" si="7">SUM(D11+D16)</f>
        <v>27930</v>
      </c>
      <c r="E10" s="198">
        <f t="shared" si="7"/>
        <v>0</v>
      </c>
      <c r="F10" s="198">
        <f t="shared" si="7"/>
        <v>0</v>
      </c>
      <c r="G10" s="198">
        <f t="shared" si="7"/>
        <v>0</v>
      </c>
      <c r="H10" s="198">
        <f t="shared" si="7"/>
        <v>0</v>
      </c>
      <c r="I10" s="198">
        <f t="shared" si="7"/>
        <v>0</v>
      </c>
      <c r="J10" s="198">
        <f t="shared" si="7"/>
        <v>0</v>
      </c>
      <c r="K10" s="198">
        <f t="shared" si="3"/>
        <v>28488.600000000002</v>
      </c>
      <c r="L10" s="198">
        <f t="shared" si="4"/>
        <v>29058.372000000003</v>
      </c>
    </row>
    <row r="11" spans="1:63" s="4" customFormat="1" x14ac:dyDescent="0.2">
      <c r="A11" s="178" t="s">
        <v>44</v>
      </c>
      <c r="B11" s="179" t="s">
        <v>45</v>
      </c>
      <c r="C11" s="150">
        <f>SUM(C12)</f>
        <v>26930</v>
      </c>
      <c r="D11" s="150">
        <f t="shared" ref="D11:J11" si="8">SUM(D12)</f>
        <v>26930</v>
      </c>
      <c r="E11" s="150">
        <f t="shared" si="8"/>
        <v>0</v>
      </c>
      <c r="F11" s="150">
        <f t="shared" si="8"/>
        <v>0</v>
      </c>
      <c r="G11" s="150">
        <f t="shared" si="8"/>
        <v>0</v>
      </c>
      <c r="H11" s="150">
        <f t="shared" si="8"/>
        <v>0</v>
      </c>
      <c r="I11" s="150">
        <f t="shared" si="8"/>
        <v>0</v>
      </c>
      <c r="J11" s="150">
        <f t="shared" si="8"/>
        <v>0</v>
      </c>
      <c r="K11" s="180">
        <f t="shared" si="3"/>
        <v>27468.600000000002</v>
      </c>
      <c r="L11" s="180">
        <f t="shared" si="4"/>
        <v>28017.972000000005</v>
      </c>
    </row>
    <row r="12" spans="1:63" s="4" customFormat="1" x14ac:dyDescent="0.2">
      <c r="A12" s="167">
        <v>32</v>
      </c>
      <c r="B12" s="214" t="s">
        <v>136</v>
      </c>
      <c r="C12" s="180">
        <f>SUM(C13:C15)</f>
        <v>26930</v>
      </c>
      <c r="D12" s="180">
        <f t="shared" ref="D12:J12" si="9">SUM(D13:D15)</f>
        <v>26930</v>
      </c>
      <c r="E12" s="180">
        <f t="shared" si="9"/>
        <v>0</v>
      </c>
      <c r="F12" s="180">
        <f t="shared" si="9"/>
        <v>0</v>
      </c>
      <c r="G12" s="180">
        <f t="shared" si="9"/>
        <v>0</v>
      </c>
      <c r="H12" s="180">
        <f t="shared" si="9"/>
        <v>0</v>
      </c>
      <c r="I12" s="180">
        <f t="shared" si="9"/>
        <v>0</v>
      </c>
      <c r="J12" s="180">
        <f t="shared" si="9"/>
        <v>0</v>
      </c>
      <c r="K12" s="180">
        <f t="shared" si="3"/>
        <v>27468.600000000002</v>
      </c>
      <c r="L12" s="180">
        <f t="shared" si="4"/>
        <v>28017.972000000005</v>
      </c>
    </row>
    <row r="13" spans="1:63" x14ac:dyDescent="0.2">
      <c r="A13" s="100">
        <v>321</v>
      </c>
      <c r="B13" s="93" t="s">
        <v>26</v>
      </c>
      <c r="C13" s="136">
        <v>7930</v>
      </c>
      <c r="D13" s="135">
        <v>7930</v>
      </c>
      <c r="E13" s="135"/>
      <c r="F13" s="135"/>
      <c r="G13" s="135"/>
      <c r="H13" s="135"/>
      <c r="I13" s="135"/>
      <c r="J13" s="135"/>
      <c r="K13" s="180"/>
      <c r="L13" s="180">
        <f t="shared" si="4"/>
        <v>0</v>
      </c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</row>
    <row r="14" spans="1:63" s="221" customFormat="1" x14ac:dyDescent="0.2">
      <c r="A14" s="100">
        <v>322</v>
      </c>
      <c r="B14" s="93" t="s">
        <v>27</v>
      </c>
      <c r="C14" s="136">
        <v>17000</v>
      </c>
      <c r="D14" s="135">
        <v>17000</v>
      </c>
      <c r="E14" s="135"/>
      <c r="F14" s="135"/>
      <c r="G14" s="135"/>
      <c r="H14" s="135"/>
      <c r="I14" s="135"/>
      <c r="J14" s="135"/>
      <c r="K14" s="180"/>
      <c r="L14" s="180"/>
    </row>
    <row r="15" spans="1:63" x14ac:dyDescent="0.2">
      <c r="A15" s="101">
        <v>329</v>
      </c>
      <c r="B15" s="102" t="s">
        <v>29</v>
      </c>
      <c r="C15" s="136">
        <f>SUM(D15:J15)</f>
        <v>2000</v>
      </c>
      <c r="D15" s="135">
        <v>2000</v>
      </c>
      <c r="E15" s="135"/>
      <c r="F15" s="135"/>
      <c r="G15" s="135"/>
      <c r="H15" s="135"/>
      <c r="I15" s="135"/>
      <c r="J15" s="135"/>
      <c r="K15" s="180"/>
      <c r="L15" s="180">
        <f t="shared" si="4"/>
        <v>0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</row>
    <row r="16" spans="1:63" s="4" customFormat="1" ht="25.5" x14ac:dyDescent="0.2">
      <c r="A16" s="97" t="s">
        <v>49</v>
      </c>
      <c r="B16" s="88" t="s">
        <v>50</v>
      </c>
      <c r="C16" s="164">
        <f>SUM(C17)</f>
        <v>1000</v>
      </c>
      <c r="D16" s="164">
        <f t="shared" ref="D16:J16" si="10">SUM(D17)</f>
        <v>1000</v>
      </c>
      <c r="E16" s="164">
        <f t="shared" si="10"/>
        <v>0</v>
      </c>
      <c r="F16" s="164">
        <f t="shared" si="10"/>
        <v>0</v>
      </c>
      <c r="G16" s="164">
        <f t="shared" si="10"/>
        <v>0</v>
      </c>
      <c r="H16" s="164">
        <f t="shared" si="10"/>
        <v>0</v>
      </c>
      <c r="I16" s="164">
        <f t="shared" si="10"/>
        <v>0</v>
      </c>
      <c r="J16" s="150">
        <f t="shared" si="10"/>
        <v>0</v>
      </c>
      <c r="K16" s="150">
        <f t="shared" si="3"/>
        <v>1020</v>
      </c>
      <c r="L16" s="150">
        <f t="shared" si="4"/>
        <v>1040.3999999999999</v>
      </c>
    </row>
    <row r="17" spans="1:63" s="4" customFormat="1" x14ac:dyDescent="0.2">
      <c r="A17" s="172">
        <v>32</v>
      </c>
      <c r="B17" s="173" t="s">
        <v>136</v>
      </c>
      <c r="C17" s="180">
        <v>1000</v>
      </c>
      <c r="D17" s="180">
        <v>1000</v>
      </c>
      <c r="E17" s="180">
        <f t="shared" ref="E17:J17" si="11">SUM(E19)</f>
        <v>0</v>
      </c>
      <c r="F17" s="180">
        <f t="shared" si="11"/>
        <v>0</v>
      </c>
      <c r="G17" s="180">
        <f t="shared" si="11"/>
        <v>0</v>
      </c>
      <c r="H17" s="180">
        <f t="shared" si="11"/>
        <v>0</v>
      </c>
      <c r="I17" s="180">
        <f t="shared" si="11"/>
        <v>0</v>
      </c>
      <c r="J17" s="180">
        <f t="shared" si="11"/>
        <v>0</v>
      </c>
      <c r="K17" s="180">
        <f t="shared" si="3"/>
        <v>1020</v>
      </c>
      <c r="L17" s="180">
        <f t="shared" si="4"/>
        <v>1040.3999999999999</v>
      </c>
    </row>
    <row r="18" spans="1:63" s="4" customFormat="1" x14ac:dyDescent="0.2">
      <c r="A18" s="172">
        <v>321</v>
      </c>
      <c r="B18" s="173" t="s">
        <v>26</v>
      </c>
      <c r="C18" s="180">
        <v>0</v>
      </c>
      <c r="D18" s="180">
        <v>0</v>
      </c>
      <c r="E18" s="180"/>
      <c r="F18" s="180"/>
      <c r="G18" s="180"/>
      <c r="H18" s="180"/>
      <c r="I18" s="180"/>
      <c r="J18" s="180"/>
      <c r="K18" s="180"/>
      <c r="L18" s="180"/>
    </row>
    <row r="19" spans="1:63" s="4" customFormat="1" x14ac:dyDescent="0.2">
      <c r="A19" s="176">
        <v>322</v>
      </c>
      <c r="B19" s="177" t="s">
        <v>27</v>
      </c>
      <c r="C19" s="133">
        <f>SUM(D19:J19)</f>
        <v>1000</v>
      </c>
      <c r="D19" s="133">
        <v>1000</v>
      </c>
      <c r="E19" s="133"/>
      <c r="F19" s="133"/>
      <c r="G19" s="133"/>
      <c r="H19" s="133"/>
      <c r="I19" s="133"/>
      <c r="J19" s="180"/>
      <c r="K19" s="180"/>
      <c r="L19" s="180">
        <f t="shared" si="4"/>
        <v>0</v>
      </c>
    </row>
    <row r="20" spans="1:63" s="154" customFormat="1" x14ac:dyDescent="0.2">
      <c r="A20" s="152" t="s">
        <v>59</v>
      </c>
      <c r="B20" s="153" t="s">
        <v>90</v>
      </c>
      <c r="C20" s="164">
        <f>SUM(C21)</f>
        <v>330000</v>
      </c>
      <c r="D20" s="164">
        <f t="shared" ref="D20:J21" si="12">SUM(D21)</f>
        <v>330000</v>
      </c>
      <c r="E20" s="164">
        <f t="shared" si="12"/>
        <v>0</v>
      </c>
      <c r="F20" s="164">
        <f t="shared" si="12"/>
        <v>0</v>
      </c>
      <c r="G20" s="164">
        <f t="shared" si="12"/>
        <v>0</v>
      </c>
      <c r="H20" s="164">
        <f t="shared" si="12"/>
        <v>0</v>
      </c>
      <c r="I20" s="164">
        <f t="shared" si="12"/>
        <v>0</v>
      </c>
      <c r="J20" s="164">
        <f t="shared" si="12"/>
        <v>0</v>
      </c>
      <c r="K20" s="164">
        <f t="shared" si="3"/>
        <v>336600</v>
      </c>
      <c r="L20" s="164">
        <f t="shared" si="4"/>
        <v>343332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s="4" customFormat="1" x14ac:dyDescent="0.2">
      <c r="A21" s="188" t="s">
        <v>66</v>
      </c>
      <c r="B21" s="189" t="s">
        <v>67</v>
      </c>
      <c r="C21" s="198">
        <f>SUM(C22)</f>
        <v>330000</v>
      </c>
      <c r="D21" s="198">
        <f t="shared" si="12"/>
        <v>330000</v>
      </c>
      <c r="E21" s="198">
        <f t="shared" si="12"/>
        <v>0</v>
      </c>
      <c r="F21" s="198">
        <f t="shared" si="12"/>
        <v>0</v>
      </c>
      <c r="G21" s="198">
        <f t="shared" si="12"/>
        <v>0</v>
      </c>
      <c r="H21" s="198">
        <f t="shared" si="12"/>
        <v>0</v>
      </c>
      <c r="I21" s="198">
        <f t="shared" si="12"/>
        <v>0</v>
      </c>
      <c r="J21" s="198">
        <f t="shared" si="12"/>
        <v>0</v>
      </c>
      <c r="K21" s="198">
        <f t="shared" si="3"/>
        <v>336600</v>
      </c>
      <c r="L21" s="198">
        <f t="shared" si="4"/>
        <v>343332</v>
      </c>
    </row>
    <row r="22" spans="1:63" x14ac:dyDescent="0.2">
      <c r="A22" s="140" t="s">
        <v>63</v>
      </c>
      <c r="B22" s="141" t="s">
        <v>53</v>
      </c>
      <c r="C22" s="170">
        <f>SUM(C23+C27)</f>
        <v>330000</v>
      </c>
      <c r="D22" s="170">
        <f t="shared" ref="D22:J22" si="13">SUM(D23+D27)</f>
        <v>330000</v>
      </c>
      <c r="E22" s="170">
        <f t="shared" si="13"/>
        <v>0</v>
      </c>
      <c r="F22" s="170">
        <f t="shared" si="13"/>
        <v>0</v>
      </c>
      <c r="G22" s="170">
        <f t="shared" si="13"/>
        <v>0</v>
      </c>
      <c r="H22" s="170">
        <f t="shared" si="13"/>
        <v>0</v>
      </c>
      <c r="I22" s="170">
        <f t="shared" si="13"/>
        <v>0</v>
      </c>
      <c r="J22" s="170">
        <f t="shared" si="13"/>
        <v>0</v>
      </c>
      <c r="K22" s="180">
        <f t="shared" si="3"/>
        <v>336600</v>
      </c>
      <c r="L22" s="180">
        <f t="shared" si="4"/>
        <v>343332</v>
      </c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</row>
    <row r="23" spans="1:63" s="4" customFormat="1" x14ac:dyDescent="0.2">
      <c r="A23" s="172">
        <v>31</v>
      </c>
      <c r="B23" s="173" t="s">
        <v>137</v>
      </c>
      <c r="C23" s="180">
        <f>SUM(C24:C26)</f>
        <v>325000</v>
      </c>
      <c r="D23" s="180">
        <f t="shared" ref="D23:J23" si="14">SUM(D24:D26)</f>
        <v>325000</v>
      </c>
      <c r="E23" s="180">
        <f t="shared" si="14"/>
        <v>0</v>
      </c>
      <c r="F23" s="180">
        <f t="shared" si="14"/>
        <v>0</v>
      </c>
      <c r="G23" s="180">
        <f t="shared" si="14"/>
        <v>0</v>
      </c>
      <c r="H23" s="180">
        <f t="shared" si="14"/>
        <v>0</v>
      </c>
      <c r="I23" s="180">
        <f t="shared" si="14"/>
        <v>0</v>
      </c>
      <c r="J23" s="180">
        <f t="shared" si="14"/>
        <v>0</v>
      </c>
      <c r="K23" s="180">
        <f>SUM(C23/100)*102</f>
        <v>331500</v>
      </c>
      <c r="L23" s="180">
        <f t="shared" si="4"/>
        <v>338130</v>
      </c>
    </row>
    <row r="24" spans="1:63" x14ac:dyDescent="0.2">
      <c r="A24" s="101">
        <v>311</v>
      </c>
      <c r="B24" s="102" t="s">
        <v>23</v>
      </c>
      <c r="C24" s="136">
        <v>250000</v>
      </c>
      <c r="D24" s="135">
        <v>250000</v>
      </c>
      <c r="E24" s="135"/>
      <c r="F24" s="135"/>
      <c r="G24" s="135"/>
      <c r="H24" s="135"/>
      <c r="I24" s="135"/>
      <c r="J24" s="135"/>
      <c r="K24" s="180"/>
      <c r="L24" s="180">
        <f t="shared" si="4"/>
        <v>0</v>
      </c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</row>
    <row r="25" spans="1:63" x14ac:dyDescent="0.2">
      <c r="A25" s="101">
        <v>312</v>
      </c>
      <c r="B25" s="102" t="s">
        <v>24</v>
      </c>
      <c r="C25" s="136">
        <v>20000</v>
      </c>
      <c r="D25" s="135">
        <v>20000</v>
      </c>
      <c r="E25" s="135"/>
      <c r="F25" s="135"/>
      <c r="G25" s="135"/>
      <c r="H25" s="135"/>
      <c r="I25" s="135"/>
      <c r="J25" s="135"/>
      <c r="K25" s="180"/>
      <c r="L25" s="180">
        <f t="shared" si="4"/>
        <v>0</v>
      </c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</row>
    <row r="26" spans="1:63" x14ac:dyDescent="0.2">
      <c r="A26" s="101">
        <v>313</v>
      </c>
      <c r="B26" s="102" t="s">
        <v>25</v>
      </c>
      <c r="C26" s="136">
        <v>55000</v>
      </c>
      <c r="D26" s="135">
        <v>55000</v>
      </c>
      <c r="E26" s="135"/>
      <c r="F26" s="135"/>
      <c r="G26" s="135"/>
      <c r="H26" s="135"/>
      <c r="I26" s="135"/>
      <c r="J26" s="135"/>
      <c r="K26" s="180"/>
      <c r="L26" s="180">
        <f t="shared" si="4"/>
        <v>0</v>
      </c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</row>
    <row r="27" spans="1:63" s="4" customFormat="1" x14ac:dyDescent="0.2">
      <c r="A27" s="172">
        <v>32</v>
      </c>
      <c r="B27" s="173" t="s">
        <v>136</v>
      </c>
      <c r="C27" s="180">
        <f>SUM(C28)</f>
        <v>5000</v>
      </c>
      <c r="D27" s="180">
        <f t="shared" ref="D27:J27" si="15">SUM(D28)</f>
        <v>5000</v>
      </c>
      <c r="E27" s="180">
        <f t="shared" si="15"/>
        <v>0</v>
      </c>
      <c r="F27" s="180">
        <f t="shared" si="15"/>
        <v>0</v>
      </c>
      <c r="G27" s="180">
        <f t="shared" si="15"/>
        <v>0</v>
      </c>
      <c r="H27" s="180">
        <f t="shared" si="15"/>
        <v>0</v>
      </c>
      <c r="I27" s="180">
        <f t="shared" si="15"/>
        <v>0</v>
      </c>
      <c r="J27" s="180">
        <f t="shared" si="15"/>
        <v>0</v>
      </c>
      <c r="K27" s="180">
        <f t="shared" si="3"/>
        <v>5100</v>
      </c>
      <c r="L27" s="180">
        <f t="shared" si="4"/>
        <v>5202</v>
      </c>
    </row>
    <row r="28" spans="1:63" s="4" customFormat="1" x14ac:dyDescent="0.2">
      <c r="A28" s="175">
        <v>321</v>
      </c>
      <c r="B28" s="174" t="s">
        <v>26</v>
      </c>
      <c r="C28" s="135">
        <f>SUM(D28:J28)</f>
        <v>5000</v>
      </c>
      <c r="D28" s="135">
        <v>5000</v>
      </c>
      <c r="E28" s="133"/>
      <c r="F28" s="133"/>
      <c r="G28" s="133"/>
      <c r="H28" s="133"/>
      <c r="I28" s="133"/>
      <c r="J28" s="133"/>
      <c r="K28" s="180"/>
      <c r="L28" s="180">
        <f t="shared" si="4"/>
        <v>0</v>
      </c>
    </row>
    <row r="29" spans="1:63" s="85" customFormat="1" x14ac:dyDescent="0.2">
      <c r="A29" s="101"/>
      <c r="B29" s="102"/>
      <c r="C29" s="136"/>
      <c r="D29" s="135"/>
      <c r="E29" s="135"/>
      <c r="F29" s="135"/>
      <c r="G29" s="135"/>
      <c r="H29" s="135"/>
      <c r="I29" s="135"/>
      <c r="J29" s="135"/>
      <c r="K29" s="180"/>
      <c r="L29" s="180">
        <f t="shared" si="4"/>
        <v>0</v>
      </c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</row>
    <row r="30" spans="1:63" s="154" customFormat="1" ht="25.5" x14ac:dyDescent="0.2">
      <c r="A30" s="140" t="s">
        <v>48</v>
      </c>
      <c r="B30" s="141" t="s">
        <v>91</v>
      </c>
      <c r="C30" s="150">
        <f>SUM(C31+C47)</f>
        <v>528182</v>
      </c>
      <c r="D30" s="150">
        <v>528184</v>
      </c>
      <c r="E30" s="150">
        <f t="shared" ref="E30:J30" si="16">SUM(E31+E47)</f>
        <v>0</v>
      </c>
      <c r="F30" s="150">
        <f t="shared" si="16"/>
        <v>0</v>
      </c>
      <c r="G30" s="150">
        <f t="shared" si="16"/>
        <v>0</v>
      </c>
      <c r="H30" s="150">
        <f t="shared" si="16"/>
        <v>0</v>
      </c>
      <c r="I30" s="150">
        <f t="shared" si="16"/>
        <v>0</v>
      </c>
      <c r="J30" s="150">
        <f t="shared" si="16"/>
        <v>0</v>
      </c>
      <c r="K30" s="150">
        <f t="shared" si="3"/>
        <v>538745.64</v>
      </c>
      <c r="L30" s="150">
        <f t="shared" si="4"/>
        <v>549520.55279999995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s="4" customFormat="1" x14ac:dyDescent="0.2">
      <c r="A31" s="190" t="s">
        <v>84</v>
      </c>
      <c r="B31" s="191" t="s">
        <v>82</v>
      </c>
      <c r="C31" s="198">
        <f>SUM(C32+C43)</f>
        <v>479682</v>
      </c>
      <c r="D31" s="198">
        <v>479682</v>
      </c>
      <c r="E31" s="198">
        <f t="shared" ref="E31:J31" si="17">SUM(E32)</f>
        <v>0</v>
      </c>
      <c r="F31" s="198">
        <f t="shared" si="17"/>
        <v>0</v>
      </c>
      <c r="G31" s="198">
        <f t="shared" si="17"/>
        <v>0</v>
      </c>
      <c r="H31" s="198">
        <f t="shared" si="17"/>
        <v>0</v>
      </c>
      <c r="I31" s="198">
        <f t="shared" si="17"/>
        <v>0</v>
      </c>
      <c r="J31" s="198">
        <f t="shared" si="17"/>
        <v>0</v>
      </c>
      <c r="K31" s="198">
        <f t="shared" si="3"/>
        <v>489275.63999999996</v>
      </c>
      <c r="L31" s="198">
        <f t="shared" si="4"/>
        <v>499061.15279999992</v>
      </c>
    </row>
    <row r="32" spans="1:63" s="126" customFormat="1" x14ac:dyDescent="0.2">
      <c r="A32" s="169" t="s">
        <v>44</v>
      </c>
      <c r="B32" s="162" t="s">
        <v>92</v>
      </c>
      <c r="C32" s="150">
        <f>SUM(C33+C38+C40)</f>
        <v>194632</v>
      </c>
      <c r="D32" s="150">
        <f t="shared" ref="D32:J32" si="18">SUM(D33+D38+D40)</f>
        <v>194632</v>
      </c>
      <c r="E32" s="150">
        <f t="shared" si="18"/>
        <v>0</v>
      </c>
      <c r="F32" s="150">
        <f t="shared" si="18"/>
        <v>0</v>
      </c>
      <c r="G32" s="150">
        <f t="shared" si="18"/>
        <v>0</v>
      </c>
      <c r="H32" s="150">
        <f t="shared" si="18"/>
        <v>0</v>
      </c>
      <c r="I32" s="150">
        <f t="shared" si="18"/>
        <v>0</v>
      </c>
      <c r="J32" s="150">
        <f t="shared" si="18"/>
        <v>0</v>
      </c>
      <c r="K32" s="180">
        <f t="shared" si="3"/>
        <v>198524.63999999998</v>
      </c>
      <c r="L32" s="180">
        <f t="shared" si="4"/>
        <v>202495.13279999996</v>
      </c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</row>
    <row r="33" spans="1:63" s="4" customFormat="1" x14ac:dyDescent="0.2">
      <c r="A33" s="172">
        <v>32</v>
      </c>
      <c r="B33" s="173" t="s">
        <v>136</v>
      </c>
      <c r="C33" s="180">
        <f>SUM(C34:C37)</f>
        <v>187332</v>
      </c>
      <c r="D33" s="180">
        <f t="shared" ref="D33:J33" si="19">SUM(D34:D37)</f>
        <v>187332</v>
      </c>
      <c r="E33" s="180">
        <f t="shared" si="19"/>
        <v>0</v>
      </c>
      <c r="F33" s="180">
        <f t="shared" si="19"/>
        <v>0</v>
      </c>
      <c r="G33" s="180">
        <f t="shared" si="19"/>
        <v>0</v>
      </c>
      <c r="H33" s="180">
        <f t="shared" si="19"/>
        <v>0</v>
      </c>
      <c r="I33" s="180">
        <f t="shared" si="19"/>
        <v>0</v>
      </c>
      <c r="J33" s="180">
        <f t="shared" si="19"/>
        <v>0</v>
      </c>
      <c r="K33" s="180">
        <f t="shared" si="3"/>
        <v>191078.63999999998</v>
      </c>
      <c r="L33" s="180">
        <f t="shared" si="4"/>
        <v>194900.21280000001</v>
      </c>
    </row>
    <row r="34" spans="1:63" s="85" customFormat="1" x14ac:dyDescent="0.2">
      <c r="A34" s="176">
        <v>321</v>
      </c>
      <c r="B34" s="177" t="s">
        <v>26</v>
      </c>
      <c r="C34" s="135">
        <v>15500</v>
      </c>
      <c r="D34" s="135">
        <v>15500</v>
      </c>
      <c r="E34" s="135"/>
      <c r="F34" s="135"/>
      <c r="G34" s="135"/>
      <c r="H34" s="135"/>
      <c r="I34" s="135"/>
      <c r="J34" s="135"/>
      <c r="K34" s="180"/>
      <c r="L34" s="180">
        <f t="shared" si="4"/>
        <v>0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</row>
    <row r="35" spans="1:63" s="85" customFormat="1" x14ac:dyDescent="0.2">
      <c r="A35" s="176">
        <v>322</v>
      </c>
      <c r="B35" s="177" t="s">
        <v>27</v>
      </c>
      <c r="C35" s="135">
        <v>57500</v>
      </c>
      <c r="D35" s="135">
        <v>57500</v>
      </c>
      <c r="E35" s="135"/>
      <c r="F35" s="135"/>
      <c r="G35" s="135"/>
      <c r="H35" s="135"/>
      <c r="I35" s="135"/>
      <c r="J35" s="135"/>
      <c r="K35" s="180"/>
      <c r="L35" s="180">
        <f t="shared" si="4"/>
        <v>0</v>
      </c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</row>
    <row r="36" spans="1:63" s="151" customFormat="1" x14ac:dyDescent="0.2">
      <c r="A36" s="176">
        <v>323</v>
      </c>
      <c r="B36" s="177" t="s">
        <v>28</v>
      </c>
      <c r="C36" s="135">
        <v>108632</v>
      </c>
      <c r="D36" s="161">
        <v>108632</v>
      </c>
      <c r="E36" s="180"/>
      <c r="F36" s="180"/>
      <c r="G36" s="180"/>
      <c r="H36" s="180"/>
      <c r="I36" s="180"/>
      <c r="J36" s="180"/>
      <c r="K36" s="180"/>
      <c r="L36" s="180">
        <f t="shared" si="4"/>
        <v>0</v>
      </c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</row>
    <row r="37" spans="1:63" s="149" customFormat="1" x14ac:dyDescent="0.2">
      <c r="A37" s="176">
        <v>329</v>
      </c>
      <c r="B37" s="177" t="s">
        <v>29</v>
      </c>
      <c r="C37" s="135">
        <v>5700</v>
      </c>
      <c r="D37" s="135">
        <v>5700</v>
      </c>
      <c r="E37" s="133"/>
      <c r="F37" s="133"/>
      <c r="G37" s="133"/>
      <c r="H37" s="133"/>
      <c r="I37" s="133"/>
      <c r="J37" s="133"/>
      <c r="K37" s="180"/>
      <c r="L37" s="180">
        <f t="shared" si="4"/>
        <v>0</v>
      </c>
    </row>
    <row r="38" spans="1:63" s="4" customFormat="1" x14ac:dyDescent="0.2">
      <c r="A38" s="172">
        <v>34</v>
      </c>
      <c r="B38" s="173" t="s">
        <v>138</v>
      </c>
      <c r="C38" s="180">
        <f>SUM(C39)</f>
        <v>4000</v>
      </c>
      <c r="D38" s="180">
        <f t="shared" ref="D38:J38" si="20">SUM(D39)</f>
        <v>4000</v>
      </c>
      <c r="E38" s="180">
        <f t="shared" si="20"/>
        <v>0</v>
      </c>
      <c r="F38" s="180">
        <f t="shared" si="20"/>
        <v>0</v>
      </c>
      <c r="G38" s="180">
        <f t="shared" si="20"/>
        <v>0</v>
      </c>
      <c r="H38" s="180">
        <f t="shared" si="20"/>
        <v>0</v>
      </c>
      <c r="I38" s="180">
        <f t="shared" si="20"/>
        <v>0</v>
      </c>
      <c r="J38" s="180">
        <f t="shared" si="20"/>
        <v>0</v>
      </c>
      <c r="K38" s="180">
        <f t="shared" si="3"/>
        <v>4080</v>
      </c>
      <c r="L38" s="180">
        <f t="shared" si="4"/>
        <v>4161.5999999999995</v>
      </c>
    </row>
    <row r="39" spans="1:63" s="85" customFormat="1" x14ac:dyDescent="0.2">
      <c r="A39" s="101">
        <v>343</v>
      </c>
      <c r="B39" s="102" t="s">
        <v>93</v>
      </c>
      <c r="C39" s="136">
        <v>4000</v>
      </c>
      <c r="D39" s="135">
        <v>4000</v>
      </c>
      <c r="E39" s="135"/>
      <c r="F39" s="135"/>
      <c r="G39" s="135"/>
      <c r="H39" s="135"/>
      <c r="I39" s="135"/>
      <c r="J39" s="135"/>
      <c r="K39" s="180"/>
      <c r="L39" s="180">
        <f t="shared" si="4"/>
        <v>0</v>
      </c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</row>
    <row r="40" spans="1:63" s="4" customFormat="1" ht="25.5" x14ac:dyDescent="0.2">
      <c r="A40" s="172">
        <v>42</v>
      </c>
      <c r="B40" s="173" t="s">
        <v>139</v>
      </c>
      <c r="C40" s="180">
        <f>SUM(C41)</f>
        <v>3300</v>
      </c>
      <c r="D40" s="180">
        <f t="shared" ref="D40:J40" si="21">SUM(D41)</f>
        <v>3300</v>
      </c>
      <c r="E40" s="180">
        <f t="shared" si="21"/>
        <v>0</v>
      </c>
      <c r="F40" s="180">
        <f t="shared" si="21"/>
        <v>0</v>
      </c>
      <c r="G40" s="180">
        <f t="shared" si="21"/>
        <v>0</v>
      </c>
      <c r="H40" s="180">
        <f t="shared" si="21"/>
        <v>0</v>
      </c>
      <c r="I40" s="180">
        <f t="shared" si="21"/>
        <v>0</v>
      </c>
      <c r="J40" s="180">
        <f t="shared" si="21"/>
        <v>0</v>
      </c>
      <c r="K40" s="180">
        <f t="shared" si="3"/>
        <v>3366</v>
      </c>
      <c r="L40" s="180">
        <f t="shared" si="4"/>
        <v>3433.3199999999997</v>
      </c>
    </row>
    <row r="41" spans="1:63" s="160" customFormat="1" x14ac:dyDescent="0.2">
      <c r="A41" s="101">
        <v>422</v>
      </c>
      <c r="B41" s="102" t="s">
        <v>31</v>
      </c>
      <c r="C41" s="136">
        <v>3300</v>
      </c>
      <c r="D41" s="135">
        <v>3300</v>
      </c>
      <c r="E41" s="135"/>
      <c r="F41" s="135"/>
      <c r="G41" s="135"/>
      <c r="H41" s="135"/>
      <c r="I41" s="135"/>
      <c r="J41" s="135"/>
      <c r="K41" s="180"/>
      <c r="L41" s="180">
        <f t="shared" si="4"/>
        <v>0</v>
      </c>
    </row>
    <row r="42" spans="1:63" s="85" customFormat="1" x14ac:dyDescent="0.2">
      <c r="A42" s="101"/>
      <c r="B42" s="102"/>
      <c r="C42" s="135"/>
      <c r="D42" s="135"/>
      <c r="E42" s="135"/>
      <c r="F42" s="135"/>
      <c r="G42" s="135"/>
      <c r="H42" s="135"/>
      <c r="I42" s="135"/>
      <c r="J42" s="135"/>
      <c r="K42" s="180"/>
      <c r="L42" s="180">
        <f t="shared" si="4"/>
        <v>0</v>
      </c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</row>
    <row r="43" spans="1:63" s="85" customFormat="1" ht="25.5" x14ac:dyDescent="0.2">
      <c r="A43" s="99" t="s">
        <v>49</v>
      </c>
      <c r="B43" s="90" t="s">
        <v>50</v>
      </c>
      <c r="C43" s="164">
        <f>SUM(C44)</f>
        <v>285050</v>
      </c>
      <c r="D43" s="164">
        <f t="shared" ref="D43:J43" si="22">SUM(D44)</f>
        <v>285050</v>
      </c>
      <c r="E43" s="164">
        <f t="shared" si="22"/>
        <v>0</v>
      </c>
      <c r="F43" s="164">
        <f t="shared" si="22"/>
        <v>0</v>
      </c>
      <c r="G43" s="164">
        <f t="shared" si="22"/>
        <v>0</v>
      </c>
      <c r="H43" s="164">
        <f t="shared" si="22"/>
        <v>0</v>
      </c>
      <c r="I43" s="164">
        <f t="shared" si="22"/>
        <v>0</v>
      </c>
      <c r="J43" s="164">
        <f t="shared" si="22"/>
        <v>0</v>
      </c>
      <c r="K43" s="164">
        <f t="shared" si="3"/>
        <v>290751</v>
      </c>
      <c r="L43" s="164">
        <f t="shared" si="4"/>
        <v>296566.02</v>
      </c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</row>
    <row r="44" spans="1:63" s="4" customFormat="1" x14ac:dyDescent="0.2">
      <c r="A44" s="167">
        <v>32</v>
      </c>
      <c r="B44" s="214" t="s">
        <v>136</v>
      </c>
      <c r="C44" s="180">
        <f>SUM(C45:C46)</f>
        <v>285050</v>
      </c>
      <c r="D44" s="180">
        <f t="shared" ref="D44:J44" si="23">SUM(D45:D46)</f>
        <v>285050</v>
      </c>
      <c r="E44" s="180">
        <f t="shared" si="23"/>
        <v>0</v>
      </c>
      <c r="F44" s="180">
        <f t="shared" si="23"/>
        <v>0</v>
      </c>
      <c r="G44" s="180">
        <f t="shared" si="23"/>
        <v>0</v>
      </c>
      <c r="H44" s="180">
        <f t="shared" si="23"/>
        <v>0</v>
      </c>
      <c r="I44" s="180">
        <f t="shared" si="23"/>
        <v>0</v>
      </c>
      <c r="J44" s="180">
        <f t="shared" si="23"/>
        <v>0</v>
      </c>
      <c r="K44" s="180">
        <f t="shared" si="3"/>
        <v>290751</v>
      </c>
      <c r="L44" s="180">
        <f t="shared" si="4"/>
        <v>296566.02</v>
      </c>
    </row>
    <row r="45" spans="1:63" x14ac:dyDescent="0.2">
      <c r="A45" s="101">
        <v>322</v>
      </c>
      <c r="B45" s="102" t="s">
        <v>27</v>
      </c>
      <c r="C45" s="136">
        <f>SUM(D45:J45)</f>
        <v>272050</v>
      </c>
      <c r="D45" s="135">
        <v>272050</v>
      </c>
      <c r="E45" s="135"/>
      <c r="F45" s="135"/>
      <c r="G45" s="135"/>
      <c r="H45" s="135"/>
      <c r="I45" s="135"/>
      <c r="J45" s="135"/>
      <c r="K45" s="180"/>
      <c r="L45" s="180">
        <f t="shared" si="4"/>
        <v>0</v>
      </c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</row>
    <row r="46" spans="1:63" x14ac:dyDescent="0.2">
      <c r="A46" s="101">
        <v>323</v>
      </c>
      <c r="B46" s="102" t="s">
        <v>28</v>
      </c>
      <c r="C46" s="136">
        <f>SUM(D46:J46)</f>
        <v>13000</v>
      </c>
      <c r="D46" s="135">
        <v>13000</v>
      </c>
      <c r="E46" s="135"/>
      <c r="F46" s="135"/>
      <c r="G46" s="135"/>
      <c r="H46" s="135"/>
      <c r="I46" s="135"/>
      <c r="J46" s="135"/>
      <c r="K46" s="180"/>
      <c r="L46" s="180">
        <f t="shared" si="4"/>
        <v>0</v>
      </c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</row>
    <row r="47" spans="1:63" s="126" customFormat="1" x14ac:dyDescent="0.2">
      <c r="A47" s="190" t="s">
        <v>84</v>
      </c>
      <c r="B47" s="191" t="s">
        <v>70</v>
      </c>
      <c r="C47" s="198">
        <f>SUM(C48)</f>
        <v>48500</v>
      </c>
      <c r="D47" s="198">
        <f t="shared" ref="D47:J49" si="24">SUM(D48)</f>
        <v>48500</v>
      </c>
      <c r="E47" s="198">
        <f t="shared" si="24"/>
        <v>0</v>
      </c>
      <c r="F47" s="198">
        <f t="shared" si="24"/>
        <v>0</v>
      </c>
      <c r="G47" s="198">
        <f t="shared" si="24"/>
        <v>0</v>
      </c>
      <c r="H47" s="198">
        <f t="shared" si="24"/>
        <v>0</v>
      </c>
      <c r="I47" s="198">
        <f t="shared" si="24"/>
        <v>0</v>
      </c>
      <c r="J47" s="198">
        <f t="shared" si="24"/>
        <v>0</v>
      </c>
      <c r="K47" s="198">
        <f t="shared" si="3"/>
        <v>49470</v>
      </c>
      <c r="L47" s="198">
        <f t="shared" si="4"/>
        <v>50459.4</v>
      </c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</row>
    <row r="48" spans="1:63" s="126" customFormat="1" x14ac:dyDescent="0.2">
      <c r="A48" s="127" t="s">
        <v>94</v>
      </c>
      <c r="B48" s="91" t="s">
        <v>51</v>
      </c>
      <c r="C48" s="171">
        <f>SUM(C49)</f>
        <v>48500</v>
      </c>
      <c r="D48" s="171">
        <f>SUM(D49)</f>
        <v>48500</v>
      </c>
      <c r="E48" s="171">
        <f t="shared" si="24"/>
        <v>0</v>
      </c>
      <c r="F48" s="171">
        <f t="shared" si="24"/>
        <v>0</v>
      </c>
      <c r="G48" s="171">
        <f t="shared" si="24"/>
        <v>0</v>
      </c>
      <c r="H48" s="171">
        <f t="shared" si="24"/>
        <v>0</v>
      </c>
      <c r="I48" s="171">
        <f t="shared" si="24"/>
        <v>0</v>
      </c>
      <c r="J48" s="171">
        <f t="shared" si="24"/>
        <v>0</v>
      </c>
      <c r="K48" s="180">
        <f t="shared" si="3"/>
        <v>49470</v>
      </c>
      <c r="L48" s="180">
        <f t="shared" si="4"/>
        <v>50459.4</v>
      </c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</row>
    <row r="49" spans="1:63" s="4" customFormat="1" ht="25.5" x14ac:dyDescent="0.2">
      <c r="A49" s="172">
        <v>42</v>
      </c>
      <c r="B49" s="173" t="s">
        <v>139</v>
      </c>
      <c r="C49" s="180">
        <f>SUM(C50)</f>
        <v>48500</v>
      </c>
      <c r="D49" s="180">
        <f t="shared" ref="D49:E49" si="25">SUM(D50)</f>
        <v>48500</v>
      </c>
      <c r="E49" s="180">
        <f t="shared" si="25"/>
        <v>0</v>
      </c>
      <c r="F49" s="180">
        <f t="shared" si="24"/>
        <v>0</v>
      </c>
      <c r="G49" s="180">
        <f t="shared" si="24"/>
        <v>0</v>
      </c>
      <c r="H49" s="180">
        <f t="shared" si="24"/>
        <v>0</v>
      </c>
      <c r="I49" s="180">
        <f t="shared" si="24"/>
        <v>0</v>
      </c>
      <c r="J49" s="180">
        <f t="shared" si="24"/>
        <v>0</v>
      </c>
      <c r="K49" s="180">
        <f t="shared" si="3"/>
        <v>49470</v>
      </c>
      <c r="L49" s="180">
        <f t="shared" si="4"/>
        <v>50459.4</v>
      </c>
    </row>
    <row r="50" spans="1:63" s="160" customFormat="1" x14ac:dyDescent="0.2">
      <c r="A50" s="182">
        <v>422</v>
      </c>
      <c r="B50" s="183" t="s">
        <v>31</v>
      </c>
      <c r="C50" s="135">
        <f>SUM(D50:J50)</f>
        <v>48500</v>
      </c>
      <c r="D50" s="135">
        <v>48500</v>
      </c>
      <c r="E50" s="133"/>
      <c r="F50" s="133"/>
      <c r="G50" s="133"/>
      <c r="H50" s="133"/>
      <c r="I50" s="133"/>
      <c r="J50" s="133"/>
      <c r="K50" s="180"/>
      <c r="L50" s="180">
        <f t="shared" si="4"/>
        <v>0</v>
      </c>
    </row>
    <row r="51" spans="1:63" s="160" customFormat="1" x14ac:dyDescent="0.2">
      <c r="A51" s="103" t="s">
        <v>95</v>
      </c>
      <c r="B51" s="91" t="s">
        <v>96</v>
      </c>
      <c r="C51" s="150">
        <f>SUM(C52)</f>
        <v>113150</v>
      </c>
      <c r="D51" s="150">
        <f t="shared" ref="D51:J51" si="26">SUM(D52)</f>
        <v>0</v>
      </c>
      <c r="E51" s="150">
        <f t="shared" si="26"/>
        <v>113150</v>
      </c>
      <c r="F51" s="150">
        <f t="shared" si="26"/>
        <v>0</v>
      </c>
      <c r="G51" s="150">
        <f t="shared" si="26"/>
        <v>0</v>
      </c>
      <c r="H51" s="150">
        <f t="shared" si="26"/>
        <v>0</v>
      </c>
      <c r="I51" s="150">
        <f t="shared" si="26"/>
        <v>0</v>
      </c>
      <c r="J51" s="150">
        <f t="shared" si="26"/>
        <v>0</v>
      </c>
      <c r="K51" s="150">
        <f t="shared" si="3"/>
        <v>115413</v>
      </c>
      <c r="L51" s="150">
        <f t="shared" si="4"/>
        <v>117721.26000000001</v>
      </c>
    </row>
    <row r="52" spans="1:63" s="151" customFormat="1" x14ac:dyDescent="0.2">
      <c r="A52" s="127" t="s">
        <v>52</v>
      </c>
      <c r="B52" s="105" t="s">
        <v>97</v>
      </c>
      <c r="C52" s="164">
        <f>SUM(C53+C64)</f>
        <v>113150</v>
      </c>
      <c r="D52" s="164">
        <f t="shared" ref="D52:J52" si="27">SUM(D53+D64)</f>
        <v>0</v>
      </c>
      <c r="E52" s="164">
        <f t="shared" si="27"/>
        <v>113150</v>
      </c>
      <c r="F52" s="164">
        <f t="shared" si="27"/>
        <v>0</v>
      </c>
      <c r="G52" s="164">
        <f t="shared" si="27"/>
        <v>0</v>
      </c>
      <c r="H52" s="164">
        <f t="shared" si="27"/>
        <v>0</v>
      </c>
      <c r="I52" s="164">
        <f t="shared" si="27"/>
        <v>0</v>
      </c>
      <c r="J52" s="164">
        <f t="shared" si="27"/>
        <v>0</v>
      </c>
      <c r="K52" s="164">
        <f t="shared" si="3"/>
        <v>115413</v>
      </c>
      <c r="L52" s="164">
        <f t="shared" si="4"/>
        <v>117721.26000000001</v>
      </c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</row>
    <row r="53" spans="1:63" s="151" customFormat="1" x14ac:dyDescent="0.2">
      <c r="A53" s="192" t="s">
        <v>84</v>
      </c>
      <c r="B53" s="193" t="s">
        <v>82</v>
      </c>
      <c r="C53" s="198">
        <f>SUM(C54)</f>
        <v>83150</v>
      </c>
      <c r="D53" s="198">
        <f t="shared" ref="D53:J53" si="28">SUM(D54)</f>
        <v>0</v>
      </c>
      <c r="E53" s="198">
        <f t="shared" si="28"/>
        <v>83150</v>
      </c>
      <c r="F53" s="198">
        <f t="shared" si="28"/>
        <v>0</v>
      </c>
      <c r="G53" s="198">
        <f t="shared" si="28"/>
        <v>0</v>
      </c>
      <c r="H53" s="198">
        <f t="shared" si="28"/>
        <v>0</v>
      </c>
      <c r="I53" s="198">
        <f t="shared" si="28"/>
        <v>0</v>
      </c>
      <c r="J53" s="198">
        <f t="shared" si="28"/>
        <v>0</v>
      </c>
      <c r="K53" s="198">
        <f t="shared" si="3"/>
        <v>84813</v>
      </c>
      <c r="L53" s="198">
        <f t="shared" si="4"/>
        <v>86509.26</v>
      </c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</row>
    <row r="54" spans="1:63" s="149" customFormat="1" ht="25.5" x14ac:dyDescent="0.2">
      <c r="A54" s="103" t="s">
        <v>49</v>
      </c>
      <c r="B54" s="91" t="s">
        <v>50</v>
      </c>
      <c r="C54" s="150">
        <f>SUM(C55+C61)</f>
        <v>83150</v>
      </c>
      <c r="D54" s="150">
        <f t="shared" ref="D54:J54" si="29">SUM(D55+D61)</f>
        <v>0</v>
      </c>
      <c r="E54" s="150">
        <f t="shared" si="29"/>
        <v>83150</v>
      </c>
      <c r="F54" s="150">
        <f t="shared" si="29"/>
        <v>0</v>
      </c>
      <c r="G54" s="150">
        <f t="shared" si="29"/>
        <v>0</v>
      </c>
      <c r="H54" s="150">
        <f t="shared" si="29"/>
        <v>0</v>
      </c>
      <c r="I54" s="150">
        <f t="shared" si="29"/>
        <v>0</v>
      </c>
      <c r="J54" s="150">
        <f t="shared" si="29"/>
        <v>0</v>
      </c>
      <c r="K54" s="180">
        <f t="shared" si="3"/>
        <v>84813</v>
      </c>
      <c r="L54" s="180">
        <f t="shared" si="4"/>
        <v>86509.26</v>
      </c>
    </row>
    <row r="55" spans="1:63" s="4" customFormat="1" x14ac:dyDescent="0.2">
      <c r="A55" s="172">
        <v>32</v>
      </c>
      <c r="B55" s="173" t="s">
        <v>136</v>
      </c>
      <c r="C55" s="180">
        <f>SUM(C56:C60)</f>
        <v>82950</v>
      </c>
      <c r="D55" s="180">
        <f t="shared" ref="D55:J55" si="30">SUM(D56:D60)</f>
        <v>0</v>
      </c>
      <c r="E55" s="180">
        <f t="shared" si="30"/>
        <v>82950</v>
      </c>
      <c r="F55" s="180">
        <f t="shared" si="30"/>
        <v>0</v>
      </c>
      <c r="G55" s="180">
        <f t="shared" si="30"/>
        <v>0</v>
      </c>
      <c r="H55" s="180">
        <f t="shared" si="30"/>
        <v>0</v>
      </c>
      <c r="I55" s="180">
        <f t="shared" si="30"/>
        <v>0</v>
      </c>
      <c r="J55" s="180">
        <f t="shared" si="30"/>
        <v>0</v>
      </c>
      <c r="K55" s="180">
        <f t="shared" si="3"/>
        <v>84609</v>
      </c>
      <c r="L55" s="180">
        <f t="shared" si="4"/>
        <v>86301.180000000008</v>
      </c>
    </row>
    <row r="56" spans="1:63" s="148" customFormat="1" x14ac:dyDescent="0.2">
      <c r="A56" s="101">
        <v>321</v>
      </c>
      <c r="B56" s="102" t="s">
        <v>26</v>
      </c>
      <c r="C56" s="135">
        <v>7000</v>
      </c>
      <c r="D56" s="133"/>
      <c r="E56" s="135">
        <v>7000</v>
      </c>
      <c r="F56" s="133"/>
      <c r="G56" s="135"/>
      <c r="H56" s="133"/>
      <c r="I56" s="133"/>
      <c r="J56" s="133"/>
      <c r="K56" s="180"/>
      <c r="L56" s="180">
        <f t="shared" si="4"/>
        <v>0</v>
      </c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</row>
    <row r="57" spans="1:63" s="148" customFormat="1" x14ac:dyDescent="0.2">
      <c r="A57" s="101">
        <v>322</v>
      </c>
      <c r="B57" s="102" t="s">
        <v>74</v>
      </c>
      <c r="C57" s="135">
        <f t="shared" ref="C57:C58" si="31">SUM(D57:J57)</f>
        <v>56000</v>
      </c>
      <c r="D57" s="133"/>
      <c r="E57" s="135">
        <v>56000</v>
      </c>
      <c r="F57" s="135"/>
      <c r="G57" s="135"/>
      <c r="H57" s="133"/>
      <c r="I57" s="133"/>
      <c r="J57" s="133"/>
      <c r="K57" s="180"/>
      <c r="L57" s="180">
        <f t="shared" si="4"/>
        <v>0</v>
      </c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</row>
    <row r="58" spans="1:63" s="148" customFormat="1" x14ac:dyDescent="0.2">
      <c r="A58" s="101">
        <v>323</v>
      </c>
      <c r="B58" s="102" t="s">
        <v>28</v>
      </c>
      <c r="C58" s="135">
        <f t="shared" si="31"/>
        <v>8000</v>
      </c>
      <c r="D58" s="133"/>
      <c r="E58" s="135">
        <v>8000</v>
      </c>
      <c r="F58" s="135"/>
      <c r="G58" s="135"/>
      <c r="H58" s="133"/>
      <c r="I58" s="133"/>
      <c r="J58" s="133"/>
      <c r="K58" s="180"/>
      <c r="L58" s="180">
        <f t="shared" si="4"/>
        <v>0</v>
      </c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</row>
    <row r="59" spans="1:63" s="166" customFormat="1" x14ac:dyDescent="0.2">
      <c r="A59" s="101">
        <v>329</v>
      </c>
      <c r="B59" s="102" t="s">
        <v>29</v>
      </c>
      <c r="C59" s="135">
        <v>11950</v>
      </c>
      <c r="D59" s="133"/>
      <c r="E59" s="135">
        <v>11950</v>
      </c>
      <c r="F59" s="135"/>
      <c r="G59" s="135"/>
      <c r="H59" s="133"/>
      <c r="I59" s="133"/>
      <c r="J59" s="133"/>
      <c r="K59" s="180"/>
      <c r="L59" s="180">
        <f t="shared" si="4"/>
        <v>0</v>
      </c>
    </row>
    <row r="60" spans="1:63" s="148" customFormat="1" x14ac:dyDescent="0.2">
      <c r="A60" s="101"/>
      <c r="B60" s="102"/>
      <c r="C60" s="135"/>
      <c r="D60" s="133"/>
      <c r="E60" s="135"/>
      <c r="F60" s="135"/>
      <c r="G60" s="135"/>
      <c r="H60" s="133"/>
      <c r="I60" s="133"/>
      <c r="J60" s="133"/>
      <c r="K60" s="180"/>
      <c r="L60" s="180">
        <f t="shared" si="4"/>
        <v>0</v>
      </c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</row>
    <row r="61" spans="1:63" s="4" customFormat="1" x14ac:dyDescent="0.2">
      <c r="A61" s="172">
        <v>34</v>
      </c>
      <c r="B61" s="173" t="s">
        <v>138</v>
      </c>
      <c r="C61" s="180">
        <f>SUM(C62)</f>
        <v>200</v>
      </c>
      <c r="D61" s="180">
        <f t="shared" ref="D61:J61" si="32">SUM(D62)</f>
        <v>0</v>
      </c>
      <c r="E61" s="180">
        <f t="shared" si="32"/>
        <v>200</v>
      </c>
      <c r="F61" s="180">
        <f t="shared" si="32"/>
        <v>0</v>
      </c>
      <c r="G61" s="180">
        <f t="shared" si="32"/>
        <v>0</v>
      </c>
      <c r="H61" s="180">
        <f t="shared" si="32"/>
        <v>0</v>
      </c>
      <c r="I61" s="180">
        <f t="shared" si="32"/>
        <v>0</v>
      </c>
      <c r="J61" s="180">
        <f t="shared" si="32"/>
        <v>0</v>
      </c>
      <c r="K61" s="180">
        <f t="shared" si="3"/>
        <v>204</v>
      </c>
      <c r="L61" s="180">
        <f t="shared" si="4"/>
        <v>208.08</v>
      </c>
    </row>
    <row r="62" spans="1:63" s="148" customFormat="1" x14ac:dyDescent="0.2">
      <c r="A62" s="101">
        <v>343</v>
      </c>
      <c r="B62" s="102" t="s">
        <v>30</v>
      </c>
      <c r="C62" s="135">
        <f>SUM(D62:J62)</f>
        <v>200</v>
      </c>
      <c r="D62" s="133"/>
      <c r="E62" s="135">
        <v>200</v>
      </c>
      <c r="F62" s="135"/>
      <c r="G62" s="135"/>
      <c r="H62" s="133"/>
      <c r="I62" s="133"/>
      <c r="J62" s="133"/>
      <c r="K62" s="180"/>
      <c r="L62" s="180">
        <f t="shared" si="4"/>
        <v>0</v>
      </c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</row>
    <row r="63" spans="1:63" s="160" customFormat="1" x14ac:dyDescent="0.2">
      <c r="A63" s="101"/>
      <c r="B63" s="102"/>
      <c r="C63" s="135"/>
      <c r="D63" s="133"/>
      <c r="E63" s="135"/>
      <c r="F63" s="135"/>
      <c r="G63" s="135"/>
      <c r="H63" s="133"/>
      <c r="I63" s="133"/>
      <c r="J63" s="133"/>
      <c r="K63" s="180"/>
      <c r="L63" s="180">
        <f t="shared" si="4"/>
        <v>0</v>
      </c>
    </row>
    <row r="64" spans="1:63" s="151" customFormat="1" x14ac:dyDescent="0.2">
      <c r="A64" s="192" t="s">
        <v>69</v>
      </c>
      <c r="B64" s="194" t="s">
        <v>70</v>
      </c>
      <c r="C64" s="198">
        <f>SUM(C65)</f>
        <v>30000</v>
      </c>
      <c r="D64" s="198">
        <f t="shared" ref="D64:J66" si="33">SUM(D65)</f>
        <v>0</v>
      </c>
      <c r="E64" s="198">
        <f t="shared" si="33"/>
        <v>30000</v>
      </c>
      <c r="F64" s="198">
        <f t="shared" si="33"/>
        <v>0</v>
      </c>
      <c r="G64" s="198">
        <f t="shared" si="33"/>
        <v>0</v>
      </c>
      <c r="H64" s="198">
        <f t="shared" si="33"/>
        <v>0</v>
      </c>
      <c r="I64" s="198">
        <f t="shared" si="33"/>
        <v>0</v>
      </c>
      <c r="J64" s="198">
        <f t="shared" si="33"/>
        <v>0</v>
      </c>
      <c r="K64" s="198">
        <f t="shared" si="3"/>
        <v>30600</v>
      </c>
      <c r="L64" s="198">
        <f t="shared" si="4"/>
        <v>31212</v>
      </c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</row>
    <row r="65" spans="1:63" s="149" customFormat="1" x14ac:dyDescent="0.2">
      <c r="A65" s="103" t="s">
        <v>60</v>
      </c>
      <c r="B65" s="91" t="s">
        <v>51</v>
      </c>
      <c r="C65" s="150">
        <f>SUM(C66)</f>
        <v>30000</v>
      </c>
      <c r="D65" s="150">
        <f t="shared" si="33"/>
        <v>0</v>
      </c>
      <c r="E65" s="150">
        <f t="shared" si="33"/>
        <v>30000</v>
      </c>
      <c r="F65" s="150">
        <f t="shared" si="33"/>
        <v>0</v>
      </c>
      <c r="G65" s="150">
        <f t="shared" si="33"/>
        <v>0</v>
      </c>
      <c r="H65" s="150">
        <f t="shared" si="33"/>
        <v>0</v>
      </c>
      <c r="I65" s="150">
        <f t="shared" si="33"/>
        <v>0</v>
      </c>
      <c r="J65" s="150">
        <f t="shared" si="33"/>
        <v>0</v>
      </c>
      <c r="K65" s="180">
        <f t="shared" si="3"/>
        <v>30600</v>
      </c>
      <c r="L65" s="180">
        <f t="shared" si="4"/>
        <v>31212</v>
      </c>
    </row>
    <row r="66" spans="1:63" s="4" customFormat="1" ht="25.5" x14ac:dyDescent="0.2">
      <c r="A66" s="172">
        <v>42</v>
      </c>
      <c r="B66" s="173" t="s">
        <v>139</v>
      </c>
      <c r="C66" s="180">
        <v>30000</v>
      </c>
      <c r="D66" s="180">
        <f t="shared" si="33"/>
        <v>0</v>
      </c>
      <c r="E66" s="180">
        <v>30000</v>
      </c>
      <c r="F66" s="180">
        <f t="shared" si="33"/>
        <v>0</v>
      </c>
      <c r="G66" s="180">
        <f t="shared" si="33"/>
        <v>0</v>
      </c>
      <c r="H66" s="180">
        <f t="shared" si="33"/>
        <v>0</v>
      </c>
      <c r="I66" s="180">
        <f t="shared" si="33"/>
        <v>0</v>
      </c>
      <c r="J66" s="180">
        <f t="shared" si="33"/>
        <v>0</v>
      </c>
      <c r="K66" s="180">
        <f t="shared" si="3"/>
        <v>30600</v>
      </c>
      <c r="L66" s="180">
        <f t="shared" si="4"/>
        <v>31212</v>
      </c>
    </row>
    <row r="67" spans="1:63" s="126" customFormat="1" x14ac:dyDescent="0.2">
      <c r="A67" s="101">
        <v>422</v>
      </c>
      <c r="B67" s="102" t="s">
        <v>31</v>
      </c>
      <c r="C67" s="136">
        <v>20000</v>
      </c>
      <c r="D67" s="135"/>
      <c r="E67" s="135">
        <v>20000</v>
      </c>
      <c r="F67" s="135"/>
      <c r="G67" s="135"/>
      <c r="H67" s="135"/>
      <c r="I67" s="135"/>
      <c r="J67" s="135"/>
      <c r="K67" s="180"/>
      <c r="L67" s="180">
        <f t="shared" si="4"/>
        <v>0</v>
      </c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</row>
    <row r="68" spans="1:63" s="221" customFormat="1" ht="25.5" x14ac:dyDescent="0.2">
      <c r="A68" s="101">
        <v>424</v>
      </c>
      <c r="B68" s="102" t="s">
        <v>141</v>
      </c>
      <c r="C68" s="136">
        <v>10000</v>
      </c>
      <c r="D68" s="135"/>
      <c r="E68" s="135">
        <v>10000</v>
      </c>
      <c r="F68" s="135"/>
      <c r="G68" s="135"/>
      <c r="H68" s="135"/>
      <c r="I68" s="135"/>
      <c r="J68" s="135"/>
      <c r="K68" s="180"/>
      <c r="L68" s="180"/>
    </row>
    <row r="69" spans="1:63" s="126" customFormat="1" ht="12" customHeight="1" x14ac:dyDescent="0.2">
      <c r="A69" s="140" t="s">
        <v>98</v>
      </c>
      <c r="B69" s="162" t="s">
        <v>100</v>
      </c>
      <c r="C69" s="170">
        <f>SUM(C70)</f>
        <v>702471</v>
      </c>
      <c r="D69" s="170">
        <f t="shared" ref="D69:J71" si="34">SUM(D70)</f>
        <v>0</v>
      </c>
      <c r="E69" s="170">
        <f t="shared" si="34"/>
        <v>0</v>
      </c>
      <c r="F69" s="170">
        <f t="shared" si="34"/>
        <v>702471</v>
      </c>
      <c r="G69" s="170">
        <f t="shared" si="34"/>
        <v>0</v>
      </c>
      <c r="H69" s="170">
        <f t="shared" si="34"/>
        <v>0</v>
      </c>
      <c r="I69" s="170">
        <f t="shared" si="34"/>
        <v>0</v>
      </c>
      <c r="J69" s="170">
        <f t="shared" si="34"/>
        <v>0</v>
      </c>
      <c r="K69" s="150">
        <f t="shared" ref="K69:K72" si="35">SUM(C69/100)*102</f>
        <v>716520.42</v>
      </c>
      <c r="L69" s="150">
        <f t="shared" si="4"/>
        <v>730850.8284</v>
      </c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</row>
    <row r="70" spans="1:63" s="139" customFormat="1" ht="12" customHeight="1" x14ac:dyDescent="0.2">
      <c r="A70" s="97" t="s">
        <v>99</v>
      </c>
      <c r="B70" s="163" t="s">
        <v>100</v>
      </c>
      <c r="C70" s="220">
        <f>SUM(C71)</f>
        <v>702471</v>
      </c>
      <c r="D70" s="220">
        <f t="shared" si="34"/>
        <v>0</v>
      </c>
      <c r="E70" s="220">
        <f t="shared" si="34"/>
        <v>0</v>
      </c>
      <c r="F70" s="220">
        <f t="shared" si="34"/>
        <v>702471</v>
      </c>
      <c r="G70" s="220">
        <f t="shared" si="34"/>
        <v>0</v>
      </c>
      <c r="H70" s="220">
        <f t="shared" si="34"/>
        <v>0</v>
      </c>
      <c r="I70" s="220">
        <f t="shared" si="34"/>
        <v>0</v>
      </c>
      <c r="J70" s="220">
        <f t="shared" si="34"/>
        <v>0</v>
      </c>
      <c r="K70" s="164">
        <f t="shared" si="35"/>
        <v>716520.42</v>
      </c>
      <c r="L70" s="164">
        <f t="shared" si="4"/>
        <v>730850.8284</v>
      </c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</row>
    <row r="71" spans="1:63" s="4" customFormat="1" ht="12.75" customHeight="1" x14ac:dyDescent="0.2">
      <c r="A71" s="104" t="s">
        <v>54</v>
      </c>
      <c r="B71" s="92" t="s">
        <v>55</v>
      </c>
      <c r="C71" s="200">
        <f>SUM(C72)</f>
        <v>702471</v>
      </c>
      <c r="D71" s="200">
        <f t="shared" si="34"/>
        <v>0</v>
      </c>
      <c r="E71" s="200">
        <f t="shared" si="34"/>
        <v>0</v>
      </c>
      <c r="F71" s="200">
        <f t="shared" si="34"/>
        <v>702471</v>
      </c>
      <c r="G71" s="200">
        <f t="shared" si="34"/>
        <v>0</v>
      </c>
      <c r="H71" s="200">
        <f t="shared" si="34"/>
        <v>0</v>
      </c>
      <c r="I71" s="200">
        <f t="shared" si="34"/>
        <v>0</v>
      </c>
      <c r="J71" s="200">
        <f t="shared" si="34"/>
        <v>0</v>
      </c>
      <c r="K71" s="200">
        <f t="shared" si="35"/>
        <v>716520.42</v>
      </c>
      <c r="L71" s="200">
        <f t="shared" si="4"/>
        <v>730850.8284</v>
      </c>
    </row>
    <row r="72" spans="1:63" s="4" customFormat="1" x14ac:dyDescent="0.2">
      <c r="A72" s="192" t="s">
        <v>66</v>
      </c>
      <c r="B72" s="193" t="s">
        <v>67</v>
      </c>
      <c r="C72" s="198">
        <f t="shared" ref="C72:J72" si="36">SUM(C73+C81)</f>
        <v>702471</v>
      </c>
      <c r="D72" s="198">
        <f t="shared" si="36"/>
        <v>0</v>
      </c>
      <c r="E72" s="198">
        <f t="shared" si="36"/>
        <v>0</v>
      </c>
      <c r="F72" s="198">
        <f t="shared" si="36"/>
        <v>702471</v>
      </c>
      <c r="G72" s="198">
        <f t="shared" si="36"/>
        <v>0</v>
      </c>
      <c r="H72" s="198">
        <f t="shared" si="36"/>
        <v>0</v>
      </c>
      <c r="I72" s="198">
        <f t="shared" si="36"/>
        <v>0</v>
      </c>
      <c r="J72" s="198">
        <f t="shared" si="36"/>
        <v>0</v>
      </c>
      <c r="K72" s="198">
        <f t="shared" si="35"/>
        <v>716520.42</v>
      </c>
      <c r="L72" s="198">
        <f t="shared" si="4"/>
        <v>730850.8284</v>
      </c>
    </row>
    <row r="73" spans="1:63" s="154" customFormat="1" x14ac:dyDescent="0.2">
      <c r="A73" s="152" t="s">
        <v>64</v>
      </c>
      <c r="B73" s="153" t="s">
        <v>56</v>
      </c>
      <c r="C73" s="150">
        <f>SUM(C74+C78)</f>
        <v>502471</v>
      </c>
      <c r="D73" s="150">
        <f t="shared" ref="D73:L73" si="37">SUM(D74+D78)</f>
        <v>0</v>
      </c>
      <c r="E73" s="150">
        <f t="shared" si="37"/>
        <v>0</v>
      </c>
      <c r="F73" s="150">
        <f t="shared" si="37"/>
        <v>502471</v>
      </c>
      <c r="G73" s="150">
        <f t="shared" si="37"/>
        <v>0</v>
      </c>
      <c r="H73" s="150">
        <f t="shared" si="37"/>
        <v>0</v>
      </c>
      <c r="I73" s="150">
        <f t="shared" si="37"/>
        <v>0</v>
      </c>
      <c r="J73" s="150">
        <f t="shared" si="37"/>
        <v>0</v>
      </c>
      <c r="K73" s="150">
        <f t="shared" si="37"/>
        <v>512520.42</v>
      </c>
      <c r="L73" s="150">
        <f t="shared" si="37"/>
        <v>522770.8284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</row>
    <row r="74" spans="1:63" s="4" customFormat="1" x14ac:dyDescent="0.2">
      <c r="A74" s="172">
        <v>32</v>
      </c>
      <c r="B74" s="173" t="s">
        <v>136</v>
      </c>
      <c r="C74" s="180">
        <f>SUM(C75:C77)</f>
        <v>497471</v>
      </c>
      <c r="D74" s="180">
        <f t="shared" ref="D74:J74" si="38">SUM(D75:D77)</f>
        <v>0</v>
      </c>
      <c r="E74" s="180">
        <f t="shared" si="38"/>
        <v>0</v>
      </c>
      <c r="F74" s="180">
        <f t="shared" si="38"/>
        <v>497471</v>
      </c>
      <c r="G74" s="180">
        <f t="shared" si="38"/>
        <v>0</v>
      </c>
      <c r="H74" s="180">
        <f t="shared" si="38"/>
        <v>0</v>
      </c>
      <c r="I74" s="180">
        <f t="shared" si="38"/>
        <v>0</v>
      </c>
      <c r="J74" s="180">
        <f t="shared" si="38"/>
        <v>0</v>
      </c>
      <c r="K74" s="180">
        <f t="shared" ref="K74:K145" si="39">SUM(C74/100)*102</f>
        <v>507420.42</v>
      </c>
      <c r="L74" s="180">
        <f t="shared" ref="L74:L149" si="40">SUM(K74/100)*102</f>
        <v>517568.8284</v>
      </c>
    </row>
    <row r="75" spans="1:63" s="4" customFormat="1" x14ac:dyDescent="0.2">
      <c r="A75" s="176">
        <v>322</v>
      </c>
      <c r="B75" s="165" t="s">
        <v>27</v>
      </c>
      <c r="C75" s="135">
        <v>475471</v>
      </c>
      <c r="D75" s="133"/>
      <c r="E75" s="133"/>
      <c r="F75" s="135">
        <v>475471</v>
      </c>
      <c r="G75" s="133"/>
      <c r="H75" s="133"/>
      <c r="I75" s="133"/>
      <c r="J75" s="133"/>
      <c r="K75" s="180"/>
      <c r="L75" s="180">
        <f t="shared" si="40"/>
        <v>0</v>
      </c>
    </row>
    <row r="76" spans="1:63" x14ac:dyDescent="0.2">
      <c r="A76" s="156">
        <v>323</v>
      </c>
      <c r="B76" s="102" t="s">
        <v>28</v>
      </c>
      <c r="C76" s="135">
        <f t="shared" ref="C76:C77" si="41">SUM(D76:J76)</f>
        <v>20000</v>
      </c>
      <c r="D76" s="136"/>
      <c r="E76" s="135"/>
      <c r="F76" s="135">
        <v>20000</v>
      </c>
      <c r="G76" s="135"/>
      <c r="H76" s="135"/>
      <c r="I76" s="135"/>
      <c r="J76" s="135"/>
      <c r="K76" s="180"/>
      <c r="L76" s="180">
        <f t="shared" si="40"/>
        <v>0</v>
      </c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</row>
    <row r="77" spans="1:63" x14ac:dyDescent="0.2">
      <c r="A77" s="175">
        <v>329</v>
      </c>
      <c r="B77" s="174" t="s">
        <v>29</v>
      </c>
      <c r="C77" s="135">
        <f t="shared" si="41"/>
        <v>2000</v>
      </c>
      <c r="D77" s="135"/>
      <c r="E77" s="135"/>
      <c r="F77" s="135">
        <v>2000</v>
      </c>
      <c r="G77" s="135"/>
      <c r="H77" s="135"/>
      <c r="I77" s="135"/>
      <c r="J77" s="135"/>
      <c r="K77" s="180"/>
      <c r="L77" s="180">
        <f t="shared" si="40"/>
        <v>0</v>
      </c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</row>
    <row r="78" spans="1:63" s="4" customFormat="1" ht="25.5" x14ac:dyDescent="0.2">
      <c r="A78" s="172">
        <v>42</v>
      </c>
      <c r="B78" s="173" t="s">
        <v>139</v>
      </c>
      <c r="C78" s="180">
        <f>SUM(C79)</f>
        <v>5000</v>
      </c>
      <c r="D78" s="180">
        <f t="shared" ref="D78:J78" si="42">SUM(D79)</f>
        <v>0</v>
      </c>
      <c r="E78" s="180">
        <f t="shared" si="42"/>
        <v>0</v>
      </c>
      <c r="F78" s="180">
        <f t="shared" si="42"/>
        <v>5000</v>
      </c>
      <c r="G78" s="180">
        <f t="shared" si="42"/>
        <v>0</v>
      </c>
      <c r="H78" s="180">
        <f t="shared" si="42"/>
        <v>0</v>
      </c>
      <c r="I78" s="180">
        <f t="shared" si="42"/>
        <v>0</v>
      </c>
      <c r="J78" s="180">
        <f t="shared" si="42"/>
        <v>0</v>
      </c>
      <c r="K78" s="180">
        <f t="shared" si="39"/>
        <v>5100</v>
      </c>
      <c r="L78" s="180">
        <f t="shared" si="40"/>
        <v>5202</v>
      </c>
    </row>
    <row r="79" spans="1:63" s="4" customFormat="1" ht="12.75" customHeight="1" x14ac:dyDescent="0.2">
      <c r="A79" s="175">
        <v>422</v>
      </c>
      <c r="B79" s="183" t="s">
        <v>31</v>
      </c>
      <c r="C79" s="135">
        <v>5000</v>
      </c>
      <c r="D79" s="133"/>
      <c r="E79" s="133"/>
      <c r="F79" s="135">
        <v>5000</v>
      </c>
      <c r="G79" s="133"/>
      <c r="H79" s="133"/>
      <c r="I79" s="133"/>
      <c r="J79" s="133"/>
      <c r="K79" s="180"/>
      <c r="L79" s="180">
        <f t="shared" si="40"/>
        <v>0</v>
      </c>
    </row>
    <row r="80" spans="1:63" s="4" customFormat="1" ht="12.75" customHeight="1" x14ac:dyDescent="0.2">
      <c r="A80" s="175"/>
      <c r="B80" s="183"/>
      <c r="C80" s="135"/>
      <c r="D80" s="133"/>
      <c r="E80" s="133"/>
      <c r="F80" s="135"/>
      <c r="G80" s="133"/>
      <c r="H80" s="133"/>
      <c r="I80" s="133"/>
      <c r="J80" s="133"/>
      <c r="K80" s="180"/>
      <c r="L80" s="180"/>
    </row>
    <row r="81" spans="1:63" s="4" customFormat="1" x14ac:dyDescent="0.2">
      <c r="A81" s="103" t="s">
        <v>63</v>
      </c>
      <c r="B81" s="91" t="s">
        <v>53</v>
      </c>
      <c r="C81" s="150">
        <f>SUM(C82+C84)</f>
        <v>200000</v>
      </c>
      <c r="D81" s="150">
        <f t="shared" ref="D81:J81" si="43">SUM(D82+D84)</f>
        <v>0</v>
      </c>
      <c r="E81" s="150">
        <f t="shared" si="43"/>
        <v>0</v>
      </c>
      <c r="F81" s="150">
        <f t="shared" si="43"/>
        <v>200000</v>
      </c>
      <c r="G81" s="150">
        <f t="shared" si="43"/>
        <v>0</v>
      </c>
      <c r="H81" s="150">
        <f t="shared" si="43"/>
        <v>0</v>
      </c>
      <c r="I81" s="150">
        <f t="shared" si="43"/>
        <v>0</v>
      </c>
      <c r="J81" s="150">
        <f t="shared" si="43"/>
        <v>0</v>
      </c>
      <c r="K81" s="150">
        <f t="shared" si="39"/>
        <v>204000</v>
      </c>
      <c r="L81" s="150">
        <f t="shared" si="40"/>
        <v>208080</v>
      </c>
    </row>
    <row r="82" spans="1:63" s="4" customFormat="1" x14ac:dyDescent="0.2">
      <c r="A82" s="172">
        <v>31</v>
      </c>
      <c r="B82" s="173" t="s">
        <v>137</v>
      </c>
      <c r="C82" s="180">
        <f>SUM(C83)</f>
        <v>70000</v>
      </c>
      <c r="D82" s="180">
        <f t="shared" ref="D82:J82" si="44">SUM(D83)</f>
        <v>0</v>
      </c>
      <c r="E82" s="180">
        <f t="shared" si="44"/>
        <v>0</v>
      </c>
      <c r="F82" s="180">
        <f t="shared" si="44"/>
        <v>70000</v>
      </c>
      <c r="G82" s="180">
        <f t="shared" si="44"/>
        <v>0</v>
      </c>
      <c r="H82" s="180">
        <f t="shared" si="44"/>
        <v>0</v>
      </c>
      <c r="I82" s="180">
        <f t="shared" si="44"/>
        <v>0</v>
      </c>
      <c r="J82" s="180">
        <f t="shared" si="44"/>
        <v>0</v>
      </c>
      <c r="K82" s="180">
        <f t="shared" si="39"/>
        <v>71400</v>
      </c>
      <c r="L82" s="180">
        <f t="shared" si="40"/>
        <v>72828</v>
      </c>
    </row>
    <row r="83" spans="1:63" s="154" customFormat="1" x14ac:dyDescent="0.2">
      <c r="A83" s="175">
        <v>311</v>
      </c>
      <c r="B83" s="174" t="s">
        <v>23</v>
      </c>
      <c r="C83" s="161">
        <f>SUM(D83:J83)</f>
        <v>70000</v>
      </c>
      <c r="D83" s="180"/>
      <c r="E83" s="180">
        <f t="shared" ref="E83:J83" si="45">SUM(E85)</f>
        <v>0</v>
      </c>
      <c r="F83" s="161">
        <v>70000</v>
      </c>
      <c r="G83" s="180"/>
      <c r="H83" s="180">
        <f t="shared" si="45"/>
        <v>0</v>
      </c>
      <c r="I83" s="180">
        <f t="shared" si="45"/>
        <v>0</v>
      </c>
      <c r="J83" s="180">
        <f t="shared" si="45"/>
        <v>0</v>
      </c>
      <c r="K83" s="180"/>
      <c r="L83" s="180">
        <f t="shared" si="40"/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</row>
    <row r="84" spans="1:63" s="4" customFormat="1" x14ac:dyDescent="0.2">
      <c r="A84" s="172">
        <v>32</v>
      </c>
      <c r="B84" s="173" t="s">
        <v>136</v>
      </c>
      <c r="C84" s="180">
        <f>SUM(C85)</f>
        <v>130000</v>
      </c>
      <c r="D84" s="180">
        <f t="shared" ref="D84:J84" si="46">SUM(D85)</f>
        <v>0</v>
      </c>
      <c r="E84" s="180">
        <f t="shared" si="46"/>
        <v>0</v>
      </c>
      <c r="F84" s="180">
        <f t="shared" si="46"/>
        <v>130000</v>
      </c>
      <c r="G84" s="180">
        <f t="shared" si="46"/>
        <v>0</v>
      </c>
      <c r="H84" s="180">
        <f t="shared" si="46"/>
        <v>0</v>
      </c>
      <c r="I84" s="180">
        <f t="shared" si="46"/>
        <v>0</v>
      </c>
      <c r="J84" s="180">
        <f t="shared" si="46"/>
        <v>0</v>
      </c>
      <c r="K84" s="180">
        <f t="shared" si="39"/>
        <v>132600</v>
      </c>
      <c r="L84" s="180">
        <f t="shared" si="40"/>
        <v>135252</v>
      </c>
    </row>
    <row r="85" spans="1:63" s="4" customFormat="1" x14ac:dyDescent="0.2">
      <c r="A85" s="175">
        <v>322</v>
      </c>
      <c r="B85" s="174" t="s">
        <v>101</v>
      </c>
      <c r="C85" s="135">
        <f>SUM(D85:J85)</f>
        <v>130000</v>
      </c>
      <c r="D85" s="133"/>
      <c r="E85" s="133"/>
      <c r="F85" s="135">
        <v>130000</v>
      </c>
      <c r="G85" s="133"/>
      <c r="H85" s="133"/>
      <c r="I85" s="133"/>
      <c r="J85" s="133"/>
      <c r="K85" s="180"/>
      <c r="L85" s="180">
        <f t="shared" si="40"/>
        <v>0</v>
      </c>
    </row>
    <row r="86" spans="1:63" x14ac:dyDescent="0.2">
      <c r="A86" s="140" t="s">
        <v>68</v>
      </c>
      <c r="B86" s="141" t="s">
        <v>76</v>
      </c>
      <c r="C86" s="201">
        <f>SUM(C87+C118+C123+C129)</f>
        <v>10709600</v>
      </c>
      <c r="D86" s="201">
        <f t="shared" ref="D86:J86" si="47">SUM(D87+D118+D123+D129)</f>
        <v>0</v>
      </c>
      <c r="E86" s="201">
        <f t="shared" si="47"/>
        <v>0</v>
      </c>
      <c r="F86" s="201">
        <f t="shared" si="47"/>
        <v>0</v>
      </c>
      <c r="G86" s="201">
        <f t="shared" si="47"/>
        <v>10814600</v>
      </c>
      <c r="H86" s="201">
        <f t="shared" si="47"/>
        <v>0</v>
      </c>
      <c r="I86" s="201">
        <f t="shared" si="47"/>
        <v>0</v>
      </c>
      <c r="J86" s="201">
        <f t="shared" si="47"/>
        <v>0</v>
      </c>
      <c r="K86" s="150">
        <f t="shared" si="39"/>
        <v>10923792</v>
      </c>
      <c r="L86" s="150">
        <f t="shared" si="40"/>
        <v>11142267.84</v>
      </c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</row>
    <row r="87" spans="1:63" s="126" customFormat="1" x14ac:dyDescent="0.2">
      <c r="A87" s="97" t="s">
        <v>71</v>
      </c>
      <c r="B87" s="88" t="s">
        <v>102</v>
      </c>
      <c r="C87" s="164">
        <f>SUM(C88)</f>
        <v>10433600</v>
      </c>
      <c r="D87" s="164">
        <f t="shared" ref="D87:J87" si="48">SUM(D88)</f>
        <v>0</v>
      </c>
      <c r="E87" s="164">
        <f t="shared" si="48"/>
        <v>0</v>
      </c>
      <c r="F87" s="164">
        <f t="shared" si="48"/>
        <v>0</v>
      </c>
      <c r="G87" s="164">
        <f t="shared" si="48"/>
        <v>10538600</v>
      </c>
      <c r="H87" s="164">
        <f t="shared" si="48"/>
        <v>0</v>
      </c>
      <c r="I87" s="164">
        <f t="shared" si="48"/>
        <v>0</v>
      </c>
      <c r="J87" s="164">
        <f t="shared" si="48"/>
        <v>0</v>
      </c>
      <c r="K87" s="164">
        <f t="shared" si="39"/>
        <v>10642272</v>
      </c>
      <c r="L87" s="164">
        <f t="shared" si="40"/>
        <v>10855117.439999999</v>
      </c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</row>
    <row r="88" spans="1:63" s="129" customFormat="1" x14ac:dyDescent="0.2">
      <c r="A88" s="97" t="s">
        <v>58</v>
      </c>
      <c r="B88" s="88" t="s">
        <v>103</v>
      </c>
      <c r="C88" s="220">
        <f>SUM(C89+C105+C113)</f>
        <v>10433600</v>
      </c>
      <c r="D88" s="220">
        <f t="shared" ref="D88:J88" si="49">SUM(D89+D105+D113)</f>
        <v>0</v>
      </c>
      <c r="E88" s="220">
        <f t="shared" si="49"/>
        <v>0</v>
      </c>
      <c r="F88" s="220">
        <f t="shared" si="49"/>
        <v>0</v>
      </c>
      <c r="G88" s="220">
        <f t="shared" si="49"/>
        <v>10538600</v>
      </c>
      <c r="H88" s="220">
        <f t="shared" si="49"/>
        <v>0</v>
      </c>
      <c r="I88" s="220">
        <f t="shared" si="49"/>
        <v>0</v>
      </c>
      <c r="J88" s="220">
        <f t="shared" si="49"/>
        <v>0</v>
      </c>
      <c r="K88" s="164">
        <f t="shared" si="39"/>
        <v>10642272</v>
      </c>
      <c r="L88" s="164">
        <f t="shared" si="40"/>
        <v>10855117.439999999</v>
      </c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</row>
    <row r="89" spans="1:63" s="129" customFormat="1" x14ac:dyDescent="0.2">
      <c r="A89" s="190" t="s">
        <v>84</v>
      </c>
      <c r="B89" s="191" t="s">
        <v>82</v>
      </c>
      <c r="C89" s="198">
        <f>SUM(C90+C93+C97)</f>
        <v>10242000</v>
      </c>
      <c r="D89" s="198">
        <f t="shared" ref="D89:J89" si="50">SUM(D90+D93+D97)</f>
        <v>0</v>
      </c>
      <c r="E89" s="198">
        <f t="shared" si="50"/>
        <v>0</v>
      </c>
      <c r="F89" s="198">
        <f t="shared" si="50"/>
        <v>0</v>
      </c>
      <c r="G89" s="198">
        <f t="shared" si="50"/>
        <v>10277000</v>
      </c>
      <c r="H89" s="198">
        <f t="shared" si="50"/>
        <v>0</v>
      </c>
      <c r="I89" s="198">
        <f t="shared" si="50"/>
        <v>0</v>
      </c>
      <c r="J89" s="198">
        <f t="shared" si="50"/>
        <v>0</v>
      </c>
      <c r="K89" s="198">
        <f t="shared" si="39"/>
        <v>10446840</v>
      </c>
      <c r="L89" s="198">
        <f t="shared" si="40"/>
        <v>10655776.799999999</v>
      </c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</row>
    <row r="90" spans="1:63" s="126" customFormat="1" ht="25.5" x14ac:dyDescent="0.2">
      <c r="A90" s="140" t="s">
        <v>49</v>
      </c>
      <c r="B90" s="141" t="s">
        <v>50</v>
      </c>
      <c r="C90" s="150">
        <f>SUM(C91)</f>
        <v>1500</v>
      </c>
      <c r="D90" s="150">
        <f t="shared" ref="D90:J91" si="51">SUM(D91)</f>
        <v>0</v>
      </c>
      <c r="E90" s="150">
        <f t="shared" si="51"/>
        <v>0</v>
      </c>
      <c r="F90" s="150">
        <f t="shared" si="51"/>
        <v>0</v>
      </c>
      <c r="G90" s="150">
        <f t="shared" si="51"/>
        <v>1500</v>
      </c>
      <c r="H90" s="150">
        <f t="shared" si="51"/>
        <v>0</v>
      </c>
      <c r="I90" s="150">
        <f t="shared" si="51"/>
        <v>0</v>
      </c>
      <c r="J90" s="150">
        <f t="shared" si="51"/>
        <v>0</v>
      </c>
      <c r="K90" s="150">
        <f t="shared" si="39"/>
        <v>1530</v>
      </c>
      <c r="L90" s="150">
        <f t="shared" si="40"/>
        <v>1560.6000000000001</v>
      </c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</row>
    <row r="91" spans="1:63" s="4" customFormat="1" ht="25.5" x14ac:dyDescent="0.2">
      <c r="A91" s="172">
        <v>37</v>
      </c>
      <c r="B91" s="173" t="s">
        <v>140</v>
      </c>
      <c r="C91" s="180">
        <f>SUM(C92)</f>
        <v>1500</v>
      </c>
      <c r="D91" s="180">
        <f t="shared" si="51"/>
        <v>0</v>
      </c>
      <c r="E91" s="180">
        <f t="shared" si="51"/>
        <v>0</v>
      </c>
      <c r="F91" s="180">
        <f t="shared" si="51"/>
        <v>0</v>
      </c>
      <c r="G91" s="180">
        <f t="shared" si="51"/>
        <v>1500</v>
      </c>
      <c r="H91" s="180">
        <f t="shared" si="51"/>
        <v>0</v>
      </c>
      <c r="I91" s="180">
        <f t="shared" si="51"/>
        <v>0</v>
      </c>
      <c r="J91" s="180">
        <f t="shared" si="51"/>
        <v>0</v>
      </c>
      <c r="K91" s="180">
        <f t="shared" si="39"/>
        <v>1530</v>
      </c>
      <c r="L91" s="180">
        <f t="shared" si="40"/>
        <v>1560.6000000000001</v>
      </c>
    </row>
    <row r="92" spans="1:63" s="151" customFormat="1" ht="25.5" x14ac:dyDescent="0.2">
      <c r="A92" s="182">
        <v>372</v>
      </c>
      <c r="B92" s="183" t="s">
        <v>104</v>
      </c>
      <c r="C92" s="161">
        <v>1500</v>
      </c>
      <c r="D92" s="180"/>
      <c r="E92" s="180"/>
      <c r="F92" s="180"/>
      <c r="G92" s="161">
        <v>1500</v>
      </c>
      <c r="H92" s="180"/>
      <c r="I92" s="180"/>
      <c r="J92" s="180"/>
      <c r="K92" s="180"/>
      <c r="L92" s="180">
        <f t="shared" si="40"/>
        <v>0</v>
      </c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</row>
    <row r="93" spans="1:63" s="149" customFormat="1" ht="25.5" x14ac:dyDescent="0.2">
      <c r="A93" s="103" t="s">
        <v>75</v>
      </c>
      <c r="B93" s="91" t="s">
        <v>77</v>
      </c>
      <c r="C93" s="150">
        <f>SUM(C94)</f>
        <v>9600000</v>
      </c>
      <c r="D93" s="150">
        <f t="shared" ref="D93:J93" si="52">SUM(D94)</f>
        <v>0</v>
      </c>
      <c r="E93" s="150">
        <f t="shared" si="52"/>
        <v>0</v>
      </c>
      <c r="F93" s="150">
        <f t="shared" si="52"/>
        <v>0</v>
      </c>
      <c r="G93" s="150">
        <f t="shared" si="52"/>
        <v>9600000</v>
      </c>
      <c r="H93" s="150">
        <f t="shared" si="52"/>
        <v>0</v>
      </c>
      <c r="I93" s="150">
        <f t="shared" si="52"/>
        <v>0</v>
      </c>
      <c r="J93" s="150">
        <f t="shared" si="52"/>
        <v>0</v>
      </c>
      <c r="K93" s="150">
        <f t="shared" si="39"/>
        <v>9792000</v>
      </c>
      <c r="L93" s="150">
        <f t="shared" si="40"/>
        <v>9987840</v>
      </c>
    </row>
    <row r="94" spans="1:63" s="4" customFormat="1" x14ac:dyDescent="0.2">
      <c r="A94" s="172">
        <v>31</v>
      </c>
      <c r="B94" s="173" t="s">
        <v>137</v>
      </c>
      <c r="C94" s="180">
        <f>SUM(C95:C96)</f>
        <v>9600000</v>
      </c>
      <c r="D94" s="180">
        <f t="shared" ref="D94:J94" si="53">SUM(D95:D96)</f>
        <v>0</v>
      </c>
      <c r="E94" s="180">
        <f t="shared" si="53"/>
        <v>0</v>
      </c>
      <c r="F94" s="180">
        <f t="shared" si="53"/>
        <v>0</v>
      </c>
      <c r="G94" s="180">
        <f t="shared" si="53"/>
        <v>9600000</v>
      </c>
      <c r="H94" s="180">
        <f t="shared" si="53"/>
        <v>0</v>
      </c>
      <c r="I94" s="180">
        <f t="shared" si="53"/>
        <v>0</v>
      </c>
      <c r="J94" s="180">
        <f t="shared" si="53"/>
        <v>0</v>
      </c>
      <c r="K94" s="180">
        <f t="shared" si="39"/>
        <v>9792000</v>
      </c>
      <c r="L94" s="180">
        <f t="shared" si="40"/>
        <v>9987840</v>
      </c>
    </row>
    <row r="95" spans="1:63" s="126" customFormat="1" x14ac:dyDescent="0.2">
      <c r="A95" s="101">
        <v>311</v>
      </c>
      <c r="B95" s="102" t="s">
        <v>105</v>
      </c>
      <c r="C95" s="136">
        <v>8000000</v>
      </c>
      <c r="D95" s="135"/>
      <c r="E95" s="135"/>
      <c r="F95" s="135"/>
      <c r="G95" s="135">
        <v>8000000</v>
      </c>
      <c r="H95" s="137">
        <f>SUM(H96:H99)</f>
        <v>0</v>
      </c>
      <c r="I95" s="135"/>
      <c r="J95" s="135"/>
      <c r="K95" s="180"/>
      <c r="L95" s="180">
        <f t="shared" si="40"/>
        <v>0</v>
      </c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</row>
    <row r="96" spans="1:63" s="126" customFormat="1" x14ac:dyDescent="0.2">
      <c r="A96" s="100">
        <v>313</v>
      </c>
      <c r="B96" s="93" t="s">
        <v>25</v>
      </c>
      <c r="C96" s="136">
        <f>SUM(D96:J96)</f>
        <v>1600000</v>
      </c>
      <c r="D96" s="135"/>
      <c r="E96" s="135"/>
      <c r="F96" s="135"/>
      <c r="G96" s="135">
        <v>1600000</v>
      </c>
      <c r="H96" s="135"/>
      <c r="I96" s="135"/>
      <c r="J96" s="135"/>
      <c r="K96" s="180"/>
      <c r="L96" s="180">
        <f t="shared" si="40"/>
        <v>0</v>
      </c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</row>
    <row r="97" spans="1:63" s="4" customFormat="1" ht="25.5" x14ac:dyDescent="0.2">
      <c r="A97" s="140" t="s">
        <v>78</v>
      </c>
      <c r="B97" s="141" t="s">
        <v>106</v>
      </c>
      <c r="C97" s="150">
        <f>SUM(C98+C100+C103)</f>
        <v>640500</v>
      </c>
      <c r="D97" s="150">
        <f t="shared" ref="D97:J97" si="54">SUM(D98+D100)</f>
        <v>0</v>
      </c>
      <c r="E97" s="150">
        <f t="shared" si="54"/>
        <v>0</v>
      </c>
      <c r="F97" s="150">
        <f t="shared" si="54"/>
        <v>0</v>
      </c>
      <c r="G97" s="150">
        <f t="shared" si="54"/>
        <v>675500</v>
      </c>
      <c r="H97" s="150">
        <f t="shared" si="54"/>
        <v>0</v>
      </c>
      <c r="I97" s="150">
        <f t="shared" si="54"/>
        <v>0</v>
      </c>
      <c r="J97" s="150">
        <f t="shared" si="54"/>
        <v>0</v>
      </c>
      <c r="K97" s="150">
        <f t="shared" si="39"/>
        <v>653310</v>
      </c>
      <c r="L97" s="150">
        <f t="shared" si="40"/>
        <v>666376.20000000007</v>
      </c>
    </row>
    <row r="98" spans="1:63" s="4" customFormat="1" x14ac:dyDescent="0.2">
      <c r="A98" s="172">
        <v>31</v>
      </c>
      <c r="B98" s="173" t="s">
        <v>137</v>
      </c>
      <c r="C98" s="180">
        <f>SUM(C99)</f>
        <v>280000</v>
      </c>
      <c r="D98" s="180">
        <f t="shared" ref="D98:J98" si="55">SUM(D99)</f>
        <v>0</v>
      </c>
      <c r="E98" s="180">
        <f t="shared" si="55"/>
        <v>0</v>
      </c>
      <c r="F98" s="180">
        <f t="shared" si="55"/>
        <v>0</v>
      </c>
      <c r="G98" s="180">
        <f t="shared" si="55"/>
        <v>280000</v>
      </c>
      <c r="H98" s="180">
        <f t="shared" si="55"/>
        <v>0</v>
      </c>
      <c r="I98" s="180">
        <f t="shared" si="55"/>
        <v>0</v>
      </c>
      <c r="J98" s="180">
        <f t="shared" si="55"/>
        <v>0</v>
      </c>
      <c r="K98" s="180">
        <f t="shared" si="39"/>
        <v>285600</v>
      </c>
      <c r="L98" s="180">
        <f t="shared" si="40"/>
        <v>291312</v>
      </c>
    </row>
    <row r="99" spans="1:63" s="126" customFormat="1" x14ac:dyDescent="0.2">
      <c r="A99" s="100">
        <v>312</v>
      </c>
      <c r="B99" s="93" t="s">
        <v>107</v>
      </c>
      <c r="C99" s="136">
        <f>SUM(D99:J99)</f>
        <v>280000</v>
      </c>
      <c r="D99" s="135"/>
      <c r="E99" s="135"/>
      <c r="F99" s="135"/>
      <c r="G99" s="135">
        <v>280000</v>
      </c>
      <c r="H99" s="135"/>
      <c r="I99" s="135"/>
      <c r="J99" s="135"/>
      <c r="K99" s="180"/>
      <c r="L99" s="180">
        <f t="shared" si="40"/>
        <v>0</v>
      </c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</row>
    <row r="100" spans="1:63" s="4" customFormat="1" x14ac:dyDescent="0.2">
      <c r="A100" s="172">
        <v>32</v>
      </c>
      <c r="B100" s="173" t="s">
        <v>136</v>
      </c>
      <c r="C100" s="180">
        <f>SUM(C101:C102)</f>
        <v>325500</v>
      </c>
      <c r="D100" s="180">
        <f t="shared" ref="D100:J100" si="56">SUM(D101)</f>
        <v>0</v>
      </c>
      <c r="E100" s="180">
        <f t="shared" si="56"/>
        <v>0</v>
      </c>
      <c r="F100" s="180">
        <f t="shared" si="56"/>
        <v>0</v>
      </c>
      <c r="G100" s="180">
        <f>SUM(G101:G104)</f>
        <v>395500</v>
      </c>
      <c r="H100" s="180">
        <f t="shared" si="56"/>
        <v>0</v>
      </c>
      <c r="I100" s="180">
        <f t="shared" si="56"/>
        <v>0</v>
      </c>
      <c r="J100" s="180">
        <f t="shared" si="56"/>
        <v>0</v>
      </c>
      <c r="K100" s="180">
        <f t="shared" si="39"/>
        <v>332010</v>
      </c>
      <c r="L100" s="180">
        <f t="shared" si="40"/>
        <v>338650.2</v>
      </c>
    </row>
    <row r="101" spans="1:63" s="126" customFormat="1" x14ac:dyDescent="0.2">
      <c r="A101" s="100">
        <v>321</v>
      </c>
      <c r="B101" s="93" t="s">
        <v>80</v>
      </c>
      <c r="C101" s="136">
        <f>SUM(D101:J101)</f>
        <v>270000</v>
      </c>
      <c r="D101" s="135"/>
      <c r="E101" s="135"/>
      <c r="F101" s="135"/>
      <c r="G101" s="135">
        <v>270000</v>
      </c>
      <c r="H101" s="135"/>
      <c r="I101" s="135"/>
      <c r="J101" s="135"/>
      <c r="K101" s="180"/>
      <c r="L101" s="180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</row>
    <row r="102" spans="1:63" s="222" customFormat="1" ht="25.5" x14ac:dyDescent="0.2">
      <c r="A102" s="100">
        <v>329</v>
      </c>
      <c r="B102" s="93" t="s">
        <v>142</v>
      </c>
      <c r="C102" s="136">
        <v>55500</v>
      </c>
      <c r="D102" s="135"/>
      <c r="E102" s="135"/>
      <c r="F102" s="135"/>
      <c r="G102" s="135">
        <v>55500</v>
      </c>
      <c r="H102" s="135"/>
      <c r="I102" s="135"/>
      <c r="J102" s="135"/>
      <c r="K102" s="180"/>
      <c r="L102" s="180"/>
    </row>
    <row r="103" spans="1:63" s="222" customFormat="1" x14ac:dyDescent="0.2">
      <c r="A103" s="96">
        <v>34</v>
      </c>
      <c r="B103" s="224" t="s">
        <v>150</v>
      </c>
      <c r="C103" s="133">
        <v>35000</v>
      </c>
      <c r="D103" s="135"/>
      <c r="E103" s="135"/>
      <c r="F103" s="135"/>
      <c r="G103" s="135">
        <v>35000</v>
      </c>
      <c r="H103" s="135"/>
      <c r="I103" s="135"/>
      <c r="J103" s="135"/>
      <c r="K103" s="180">
        <f t="shared" si="39"/>
        <v>35700</v>
      </c>
      <c r="L103" s="180">
        <f t="shared" si="40"/>
        <v>36414</v>
      </c>
    </row>
    <row r="104" spans="1:63" s="221" customFormat="1" x14ac:dyDescent="0.2">
      <c r="A104" s="100">
        <v>342</v>
      </c>
      <c r="B104" s="93" t="s">
        <v>150</v>
      </c>
      <c r="C104" s="136">
        <v>35000</v>
      </c>
      <c r="D104" s="135"/>
      <c r="E104" s="135"/>
      <c r="F104" s="135"/>
      <c r="G104" s="135">
        <v>35000</v>
      </c>
      <c r="H104" s="135"/>
      <c r="I104" s="135"/>
      <c r="J104" s="135"/>
      <c r="K104" s="180"/>
      <c r="L104" s="180"/>
    </row>
    <row r="105" spans="1:63" x14ac:dyDescent="0.2">
      <c r="A105" s="190" t="s">
        <v>66</v>
      </c>
      <c r="B105" s="195" t="s">
        <v>67</v>
      </c>
      <c r="C105" s="198">
        <f>SUM(C106)</f>
        <v>132600</v>
      </c>
      <c r="D105" s="198">
        <f t="shared" ref="D105:J106" si="57">SUM(D106)</f>
        <v>0</v>
      </c>
      <c r="E105" s="198">
        <f t="shared" si="57"/>
        <v>0</v>
      </c>
      <c r="F105" s="198">
        <f t="shared" si="57"/>
        <v>0</v>
      </c>
      <c r="G105" s="198">
        <f t="shared" si="57"/>
        <v>202600</v>
      </c>
      <c r="H105" s="198">
        <f t="shared" si="57"/>
        <v>0</v>
      </c>
      <c r="I105" s="198">
        <f t="shared" si="57"/>
        <v>0</v>
      </c>
      <c r="J105" s="198">
        <f t="shared" si="57"/>
        <v>0</v>
      </c>
      <c r="K105" s="198">
        <f t="shared" si="39"/>
        <v>135252</v>
      </c>
      <c r="L105" s="198">
        <f t="shared" si="40"/>
        <v>137957.04</v>
      </c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  <c r="Z105" s="149"/>
      <c r="AA105" s="149"/>
      <c r="AB105" s="149"/>
      <c r="AC105" s="149"/>
      <c r="AD105" s="149"/>
      <c r="AE105" s="149"/>
      <c r="AF105" s="149"/>
      <c r="AG105" s="149"/>
      <c r="AH105" s="149"/>
      <c r="AI105" s="149"/>
      <c r="AJ105" s="149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</row>
    <row r="106" spans="1:63" s="4" customFormat="1" ht="38.25" x14ac:dyDescent="0.2">
      <c r="A106" s="178" t="s">
        <v>65</v>
      </c>
      <c r="B106" s="141" t="s">
        <v>108</v>
      </c>
      <c r="C106" s="150">
        <f>SUM(C107+C111)</f>
        <v>132600</v>
      </c>
      <c r="D106" s="150">
        <f t="shared" si="57"/>
        <v>0</v>
      </c>
      <c r="E106" s="150">
        <f t="shared" si="57"/>
        <v>0</v>
      </c>
      <c r="F106" s="150">
        <f t="shared" si="57"/>
        <v>0</v>
      </c>
      <c r="G106" s="150">
        <f t="shared" si="57"/>
        <v>202600</v>
      </c>
      <c r="H106" s="150">
        <f t="shared" si="57"/>
        <v>0</v>
      </c>
      <c r="I106" s="150">
        <f t="shared" si="57"/>
        <v>0</v>
      </c>
      <c r="J106" s="150">
        <f t="shared" si="57"/>
        <v>0</v>
      </c>
      <c r="K106" s="150">
        <f t="shared" si="39"/>
        <v>135252</v>
      </c>
      <c r="L106" s="150">
        <f t="shared" si="40"/>
        <v>137957.04</v>
      </c>
    </row>
    <row r="107" spans="1:63" s="4" customFormat="1" x14ac:dyDescent="0.2">
      <c r="A107" s="172">
        <v>32</v>
      </c>
      <c r="B107" s="173" t="s">
        <v>136</v>
      </c>
      <c r="C107" s="180">
        <f>SUM(C108:C110)</f>
        <v>62600</v>
      </c>
      <c r="D107" s="180">
        <f t="shared" ref="D107:J107" si="58">SUM(D108:D109)</f>
        <v>0</v>
      </c>
      <c r="E107" s="180">
        <f t="shared" si="58"/>
        <v>0</v>
      </c>
      <c r="F107" s="180">
        <f t="shared" si="58"/>
        <v>0</v>
      </c>
      <c r="G107" s="180">
        <f>SUM(G108:G112)</f>
        <v>202600</v>
      </c>
      <c r="H107" s="180">
        <f t="shared" si="58"/>
        <v>0</v>
      </c>
      <c r="I107" s="180">
        <f t="shared" si="58"/>
        <v>0</v>
      </c>
      <c r="J107" s="180">
        <f t="shared" si="58"/>
        <v>0</v>
      </c>
      <c r="K107" s="180">
        <f t="shared" si="39"/>
        <v>63852</v>
      </c>
      <c r="L107" s="180">
        <f t="shared" si="40"/>
        <v>65129.04</v>
      </c>
    </row>
    <row r="108" spans="1:63" s="4" customFormat="1" ht="12.75" customHeight="1" x14ac:dyDescent="0.2">
      <c r="A108" s="184">
        <v>322</v>
      </c>
      <c r="B108" s="185" t="s">
        <v>133</v>
      </c>
      <c r="C108" s="135">
        <v>54600</v>
      </c>
      <c r="D108" s="133"/>
      <c r="E108" s="133"/>
      <c r="F108" s="133"/>
      <c r="G108" s="135">
        <v>54600</v>
      </c>
      <c r="H108" s="133"/>
      <c r="I108" s="133"/>
      <c r="J108" s="133"/>
      <c r="K108" s="180"/>
      <c r="L108" s="180"/>
    </row>
    <row r="109" spans="1:63" s="4" customFormat="1" x14ac:dyDescent="0.2">
      <c r="A109" s="184">
        <v>323</v>
      </c>
      <c r="B109" s="177" t="s">
        <v>134</v>
      </c>
      <c r="C109" s="135">
        <v>4000</v>
      </c>
      <c r="D109" s="133"/>
      <c r="E109" s="133"/>
      <c r="F109" s="133"/>
      <c r="G109" s="135">
        <v>4000</v>
      </c>
      <c r="H109" s="133"/>
      <c r="I109" s="133"/>
      <c r="J109" s="133"/>
      <c r="K109" s="180"/>
      <c r="L109" s="180"/>
    </row>
    <row r="110" spans="1:63" s="4" customFormat="1" x14ac:dyDescent="0.2">
      <c r="A110" s="184">
        <v>329</v>
      </c>
      <c r="B110" s="177" t="s">
        <v>29</v>
      </c>
      <c r="C110" s="135">
        <v>4000</v>
      </c>
      <c r="D110" s="133"/>
      <c r="E110" s="133"/>
      <c r="F110" s="133"/>
      <c r="G110" s="135">
        <v>4000</v>
      </c>
      <c r="H110" s="133"/>
      <c r="I110" s="133"/>
      <c r="J110" s="133"/>
      <c r="K110" s="180"/>
      <c r="L110" s="180"/>
    </row>
    <row r="111" spans="1:63" s="4" customFormat="1" ht="25.5" x14ac:dyDescent="0.2">
      <c r="A111" s="225">
        <v>37</v>
      </c>
      <c r="B111" s="214" t="s">
        <v>104</v>
      </c>
      <c r="C111" s="135">
        <v>70000</v>
      </c>
      <c r="D111" s="133"/>
      <c r="E111" s="133"/>
      <c r="F111" s="133"/>
      <c r="G111" s="135">
        <v>70000</v>
      </c>
      <c r="H111" s="133"/>
      <c r="I111" s="133"/>
      <c r="J111" s="133"/>
      <c r="K111" s="180">
        <f t="shared" si="39"/>
        <v>71400</v>
      </c>
      <c r="L111" s="180">
        <f t="shared" si="40"/>
        <v>72828</v>
      </c>
    </row>
    <row r="112" spans="1:63" s="4" customFormat="1" ht="25.5" x14ac:dyDescent="0.2">
      <c r="A112" s="184">
        <v>372</v>
      </c>
      <c r="B112" s="177" t="s">
        <v>151</v>
      </c>
      <c r="C112" s="135">
        <v>70000</v>
      </c>
      <c r="D112" s="133"/>
      <c r="E112" s="133"/>
      <c r="F112" s="133"/>
      <c r="G112" s="135">
        <v>70000</v>
      </c>
      <c r="H112" s="133"/>
      <c r="I112" s="133"/>
      <c r="J112" s="133"/>
      <c r="K112" s="180"/>
      <c r="L112" s="180"/>
    </row>
    <row r="113" spans="1:63" s="154" customFormat="1" x14ac:dyDescent="0.2">
      <c r="A113" s="188" t="s">
        <v>69</v>
      </c>
      <c r="B113" s="189" t="s">
        <v>70</v>
      </c>
      <c r="C113" s="198">
        <f>SUM(C114)</f>
        <v>59000</v>
      </c>
      <c r="D113" s="198">
        <f t="shared" ref="D113:J114" si="59">SUM(D114)</f>
        <v>0</v>
      </c>
      <c r="E113" s="198">
        <f t="shared" si="59"/>
        <v>0</v>
      </c>
      <c r="F113" s="198">
        <f t="shared" si="59"/>
        <v>0</v>
      </c>
      <c r="G113" s="198">
        <f t="shared" si="59"/>
        <v>59000</v>
      </c>
      <c r="H113" s="198">
        <f t="shared" si="59"/>
        <v>0</v>
      </c>
      <c r="I113" s="198">
        <f t="shared" si="59"/>
        <v>0</v>
      </c>
      <c r="J113" s="198">
        <f t="shared" si="59"/>
        <v>0</v>
      </c>
      <c r="K113" s="198">
        <f t="shared" si="39"/>
        <v>60180</v>
      </c>
      <c r="L113" s="198">
        <f t="shared" si="40"/>
        <v>61383.6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</row>
    <row r="114" spans="1:63" s="4" customFormat="1" x14ac:dyDescent="0.2">
      <c r="A114" s="152" t="s">
        <v>60</v>
      </c>
      <c r="B114" s="153" t="s">
        <v>51</v>
      </c>
      <c r="C114" s="150">
        <f>SUM(C115)</f>
        <v>59000</v>
      </c>
      <c r="D114" s="150">
        <f t="shared" si="59"/>
        <v>0</v>
      </c>
      <c r="E114" s="150">
        <f t="shared" si="59"/>
        <v>0</v>
      </c>
      <c r="F114" s="150">
        <f t="shared" si="59"/>
        <v>0</v>
      </c>
      <c r="G114" s="150">
        <f t="shared" si="59"/>
        <v>59000</v>
      </c>
      <c r="H114" s="150">
        <f t="shared" si="59"/>
        <v>0</v>
      </c>
      <c r="I114" s="150">
        <f t="shared" si="59"/>
        <v>0</v>
      </c>
      <c r="J114" s="150">
        <f t="shared" si="59"/>
        <v>0</v>
      </c>
      <c r="K114" s="150">
        <f t="shared" si="39"/>
        <v>60180</v>
      </c>
      <c r="L114" s="150">
        <f t="shared" si="40"/>
        <v>61383.6</v>
      </c>
    </row>
    <row r="115" spans="1:63" s="4" customFormat="1" ht="25.5" x14ac:dyDescent="0.2">
      <c r="A115" s="172">
        <v>42</v>
      </c>
      <c r="B115" s="173" t="s">
        <v>139</v>
      </c>
      <c r="C115" s="180">
        <f>SUM(C116:C117)</f>
        <v>59000</v>
      </c>
      <c r="D115" s="180">
        <f t="shared" ref="D115:J115" si="60">SUM(D116:D117)</f>
        <v>0</v>
      </c>
      <c r="E115" s="180">
        <f t="shared" si="60"/>
        <v>0</v>
      </c>
      <c r="F115" s="180">
        <f t="shared" si="60"/>
        <v>0</v>
      </c>
      <c r="G115" s="180">
        <f t="shared" si="60"/>
        <v>59000</v>
      </c>
      <c r="H115" s="180">
        <f t="shared" si="60"/>
        <v>0</v>
      </c>
      <c r="I115" s="180">
        <f t="shared" si="60"/>
        <v>0</v>
      </c>
      <c r="J115" s="180">
        <f t="shared" si="60"/>
        <v>0</v>
      </c>
      <c r="K115" s="180">
        <f t="shared" si="39"/>
        <v>60180</v>
      </c>
      <c r="L115" s="180">
        <f t="shared" si="40"/>
        <v>61383.6</v>
      </c>
    </row>
    <row r="116" spans="1:63" x14ac:dyDescent="0.2">
      <c r="A116" s="101">
        <v>422</v>
      </c>
      <c r="B116" s="102" t="s">
        <v>135</v>
      </c>
      <c r="C116" s="136">
        <v>53000</v>
      </c>
      <c r="D116" s="135"/>
      <c r="E116" s="135"/>
      <c r="F116" s="138"/>
      <c r="G116" s="135">
        <v>53000</v>
      </c>
      <c r="H116" s="135"/>
      <c r="I116" s="135"/>
      <c r="J116" s="135"/>
      <c r="K116" s="180"/>
      <c r="L116" s="180">
        <f t="shared" si="40"/>
        <v>0</v>
      </c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  <c r="BI116" s="149"/>
      <c r="BJ116" s="149"/>
      <c r="BK116" s="149"/>
    </row>
    <row r="117" spans="1:63" ht="25.5" x14ac:dyDescent="0.2">
      <c r="A117" s="101">
        <v>424</v>
      </c>
      <c r="B117" s="102" t="s">
        <v>109</v>
      </c>
      <c r="C117" s="136">
        <v>6000</v>
      </c>
      <c r="D117" s="135"/>
      <c r="E117" s="135"/>
      <c r="F117" s="138">
        <v>0</v>
      </c>
      <c r="G117" s="135">
        <v>6000</v>
      </c>
      <c r="H117" s="135"/>
      <c r="I117" s="135"/>
      <c r="J117" s="135"/>
      <c r="K117" s="180"/>
      <c r="L117" s="180">
        <f t="shared" si="40"/>
        <v>0</v>
      </c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  <c r="Z117" s="149"/>
      <c r="AA117" s="149"/>
      <c r="AB117" s="149"/>
      <c r="AC117" s="149"/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149"/>
      <c r="AW117" s="149"/>
      <c r="AX117" s="149"/>
      <c r="AY117" s="149"/>
      <c r="AZ117" s="149"/>
      <c r="BA117" s="149"/>
      <c r="BB117" s="149"/>
      <c r="BC117" s="149"/>
      <c r="BD117" s="149"/>
      <c r="BE117" s="149"/>
      <c r="BF117" s="149"/>
      <c r="BG117" s="149"/>
      <c r="BH117" s="149"/>
      <c r="BI117" s="149"/>
      <c r="BJ117" s="149"/>
      <c r="BK117" s="149"/>
    </row>
    <row r="118" spans="1:63" ht="25.5" x14ac:dyDescent="0.2">
      <c r="A118" s="97" t="s">
        <v>110</v>
      </c>
      <c r="B118" s="88" t="s">
        <v>111</v>
      </c>
      <c r="C118" s="164">
        <f>SUM(C119)</f>
        <v>200000</v>
      </c>
      <c r="D118" s="220">
        <f t="shared" ref="D118:J121" si="61">SUM(D119)</f>
        <v>0</v>
      </c>
      <c r="E118" s="220">
        <f t="shared" si="61"/>
        <v>0</v>
      </c>
      <c r="F118" s="220">
        <f t="shared" si="61"/>
        <v>0</v>
      </c>
      <c r="G118" s="164">
        <f t="shared" si="61"/>
        <v>200000</v>
      </c>
      <c r="H118" s="220">
        <f t="shared" si="61"/>
        <v>0</v>
      </c>
      <c r="I118" s="220">
        <f t="shared" si="61"/>
        <v>0</v>
      </c>
      <c r="J118" s="220">
        <f t="shared" si="61"/>
        <v>0</v>
      </c>
      <c r="K118" s="164">
        <f t="shared" si="39"/>
        <v>204000</v>
      </c>
      <c r="L118" s="164">
        <f t="shared" si="40"/>
        <v>208080</v>
      </c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  <c r="AF118" s="149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49"/>
      <c r="AW118" s="149"/>
      <c r="AX118" s="149"/>
      <c r="AY118" s="149"/>
      <c r="AZ118" s="149"/>
      <c r="BA118" s="149"/>
      <c r="BB118" s="149"/>
      <c r="BC118" s="149"/>
      <c r="BD118" s="149"/>
      <c r="BE118" s="149"/>
      <c r="BF118" s="149"/>
      <c r="BG118" s="149"/>
      <c r="BH118" s="149"/>
      <c r="BI118" s="149"/>
      <c r="BJ118" s="149"/>
      <c r="BK118" s="149"/>
    </row>
    <row r="119" spans="1:63" s="4" customFormat="1" ht="25.5" x14ac:dyDescent="0.2">
      <c r="A119" s="97" t="s">
        <v>113</v>
      </c>
      <c r="B119" s="88" t="s">
        <v>112</v>
      </c>
      <c r="C119" s="164">
        <f>SUM(C120)</f>
        <v>200000</v>
      </c>
      <c r="D119" s="164">
        <f t="shared" si="61"/>
        <v>0</v>
      </c>
      <c r="E119" s="164">
        <f t="shared" si="61"/>
        <v>0</v>
      </c>
      <c r="F119" s="164">
        <f t="shared" si="61"/>
        <v>0</v>
      </c>
      <c r="G119" s="164">
        <f t="shared" si="61"/>
        <v>200000</v>
      </c>
      <c r="H119" s="164">
        <f t="shared" si="61"/>
        <v>0</v>
      </c>
      <c r="I119" s="164">
        <f t="shared" si="61"/>
        <v>0</v>
      </c>
      <c r="J119" s="164">
        <f t="shared" si="61"/>
        <v>0</v>
      </c>
      <c r="K119" s="164">
        <f t="shared" si="39"/>
        <v>204000</v>
      </c>
      <c r="L119" s="164">
        <f t="shared" si="40"/>
        <v>208080</v>
      </c>
    </row>
    <row r="120" spans="1:63" x14ac:dyDescent="0.2">
      <c r="A120" s="140" t="s">
        <v>60</v>
      </c>
      <c r="B120" s="141" t="s">
        <v>51</v>
      </c>
      <c r="C120" s="150">
        <f>SUM(C121)</f>
        <v>200000</v>
      </c>
      <c r="D120" s="150">
        <f t="shared" si="61"/>
        <v>0</v>
      </c>
      <c r="E120" s="150">
        <f t="shared" si="61"/>
        <v>0</v>
      </c>
      <c r="F120" s="150">
        <f t="shared" si="61"/>
        <v>0</v>
      </c>
      <c r="G120" s="150">
        <f t="shared" si="61"/>
        <v>200000</v>
      </c>
      <c r="H120" s="150">
        <f t="shared" si="61"/>
        <v>0</v>
      </c>
      <c r="I120" s="150">
        <f t="shared" si="61"/>
        <v>0</v>
      </c>
      <c r="J120" s="213">
        <f t="shared" si="61"/>
        <v>0</v>
      </c>
      <c r="K120" s="213">
        <f t="shared" si="39"/>
        <v>204000</v>
      </c>
      <c r="L120" s="213">
        <f t="shared" si="40"/>
        <v>208080</v>
      </c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  <c r="AF120" s="149"/>
      <c r="AG120" s="149"/>
      <c r="AH120" s="149"/>
      <c r="AI120" s="149"/>
      <c r="AJ120" s="149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149"/>
      <c r="AW120" s="149"/>
      <c r="AX120" s="149"/>
      <c r="AY120" s="149"/>
      <c r="AZ120" s="149"/>
      <c r="BA120" s="149"/>
      <c r="BB120" s="149"/>
      <c r="BC120" s="149"/>
      <c r="BD120" s="149"/>
      <c r="BE120" s="149"/>
      <c r="BF120" s="149"/>
      <c r="BG120" s="149"/>
      <c r="BH120" s="149"/>
      <c r="BI120" s="149"/>
      <c r="BJ120" s="149"/>
      <c r="BK120" s="149"/>
    </row>
    <row r="121" spans="1:63" s="4" customFormat="1" ht="25.5" x14ac:dyDescent="0.2">
      <c r="A121" s="172">
        <v>42</v>
      </c>
      <c r="B121" s="173" t="s">
        <v>139</v>
      </c>
      <c r="C121" s="180">
        <f>SUM(C122)</f>
        <v>200000</v>
      </c>
      <c r="D121" s="180">
        <f t="shared" si="61"/>
        <v>0</v>
      </c>
      <c r="E121" s="180">
        <f t="shared" si="61"/>
        <v>0</v>
      </c>
      <c r="F121" s="180">
        <f t="shared" si="61"/>
        <v>0</v>
      </c>
      <c r="G121" s="180">
        <f t="shared" si="61"/>
        <v>200000</v>
      </c>
      <c r="H121" s="180">
        <f t="shared" si="61"/>
        <v>0</v>
      </c>
      <c r="I121" s="180">
        <f t="shared" si="61"/>
        <v>0</v>
      </c>
      <c r="J121" s="180">
        <f t="shared" si="61"/>
        <v>0</v>
      </c>
      <c r="K121" s="180">
        <f t="shared" si="39"/>
        <v>204000</v>
      </c>
      <c r="L121" s="180">
        <f t="shared" si="40"/>
        <v>208080</v>
      </c>
    </row>
    <row r="122" spans="1:63" ht="25.5" x14ac:dyDescent="0.2">
      <c r="A122" s="101">
        <v>424</v>
      </c>
      <c r="B122" s="102" t="s">
        <v>109</v>
      </c>
      <c r="C122" s="136">
        <v>200000</v>
      </c>
      <c r="D122" s="135"/>
      <c r="E122" s="135"/>
      <c r="F122" s="135"/>
      <c r="G122" s="135">
        <v>200000</v>
      </c>
      <c r="H122" s="135"/>
      <c r="I122" s="135"/>
      <c r="J122" s="135"/>
      <c r="K122" s="180"/>
      <c r="L122" s="180">
        <f t="shared" si="40"/>
        <v>0</v>
      </c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  <c r="Z122" s="149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</row>
    <row r="123" spans="1:63" s="85" customFormat="1" ht="25.5" x14ac:dyDescent="0.2">
      <c r="A123" s="157" t="s">
        <v>114</v>
      </c>
      <c r="B123" s="158" t="s">
        <v>115</v>
      </c>
      <c r="C123" s="164">
        <f>SUM(C124)</f>
        <v>30000</v>
      </c>
      <c r="D123" s="164">
        <f t="shared" ref="D123:J127" si="62">SUM(D124)</f>
        <v>0</v>
      </c>
      <c r="E123" s="164">
        <f t="shared" si="62"/>
        <v>0</v>
      </c>
      <c r="F123" s="164">
        <f t="shared" si="62"/>
        <v>0</v>
      </c>
      <c r="G123" s="164">
        <f t="shared" si="62"/>
        <v>30000</v>
      </c>
      <c r="H123" s="164">
        <f t="shared" si="62"/>
        <v>0</v>
      </c>
      <c r="I123" s="164">
        <f t="shared" si="62"/>
        <v>0</v>
      </c>
      <c r="J123" s="164">
        <f t="shared" si="62"/>
        <v>0</v>
      </c>
      <c r="K123" s="164">
        <f t="shared" si="39"/>
        <v>30600</v>
      </c>
      <c r="L123" s="164">
        <f t="shared" si="40"/>
        <v>31212</v>
      </c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  <c r="Z123" s="149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</row>
    <row r="124" spans="1:63" s="4" customFormat="1" ht="25.5" x14ac:dyDescent="0.2">
      <c r="A124" s="104" t="s">
        <v>116</v>
      </c>
      <c r="B124" s="92" t="s">
        <v>117</v>
      </c>
      <c r="C124" s="164">
        <f>SUM(C125)</f>
        <v>30000</v>
      </c>
      <c r="D124" s="164">
        <f t="shared" si="62"/>
        <v>0</v>
      </c>
      <c r="E124" s="164">
        <f t="shared" si="62"/>
        <v>0</v>
      </c>
      <c r="F124" s="164">
        <f t="shared" si="62"/>
        <v>0</v>
      </c>
      <c r="G124" s="164">
        <f t="shared" si="62"/>
        <v>30000</v>
      </c>
      <c r="H124" s="164">
        <f t="shared" si="62"/>
        <v>0</v>
      </c>
      <c r="I124" s="164">
        <f t="shared" si="62"/>
        <v>0</v>
      </c>
      <c r="J124" s="164">
        <f t="shared" si="62"/>
        <v>0</v>
      </c>
      <c r="K124" s="164">
        <f t="shared" si="39"/>
        <v>30600</v>
      </c>
      <c r="L124" s="164">
        <f t="shared" si="40"/>
        <v>31212</v>
      </c>
    </row>
    <row r="125" spans="1:63" s="4" customFormat="1" x14ac:dyDescent="0.2">
      <c r="A125" s="196" t="s">
        <v>66</v>
      </c>
      <c r="B125" s="189" t="s">
        <v>67</v>
      </c>
      <c r="C125" s="198">
        <f>SUM(C126)</f>
        <v>30000</v>
      </c>
      <c r="D125" s="198">
        <f t="shared" si="62"/>
        <v>0</v>
      </c>
      <c r="E125" s="198">
        <f t="shared" si="62"/>
        <v>0</v>
      </c>
      <c r="F125" s="198">
        <f t="shared" si="62"/>
        <v>0</v>
      </c>
      <c r="G125" s="198">
        <f t="shared" si="62"/>
        <v>30000</v>
      </c>
      <c r="H125" s="198">
        <f t="shared" si="62"/>
        <v>0</v>
      </c>
      <c r="I125" s="198">
        <f t="shared" si="62"/>
        <v>0</v>
      </c>
      <c r="J125" s="198">
        <f t="shared" si="62"/>
        <v>0</v>
      </c>
      <c r="K125" s="198">
        <f t="shared" si="39"/>
        <v>30600</v>
      </c>
      <c r="L125" s="198">
        <f t="shared" si="40"/>
        <v>31212</v>
      </c>
    </row>
    <row r="126" spans="1:63" s="154" customFormat="1" x14ac:dyDescent="0.2">
      <c r="A126" s="152" t="s">
        <v>118</v>
      </c>
      <c r="B126" s="153" t="s">
        <v>79</v>
      </c>
      <c r="C126" s="150">
        <f>SUM(C127)</f>
        <v>30000</v>
      </c>
      <c r="D126" s="150">
        <f t="shared" si="62"/>
        <v>0</v>
      </c>
      <c r="E126" s="150">
        <f t="shared" si="62"/>
        <v>0</v>
      </c>
      <c r="F126" s="150">
        <f t="shared" si="62"/>
        <v>0</v>
      </c>
      <c r="G126" s="150">
        <f t="shared" si="62"/>
        <v>30000</v>
      </c>
      <c r="H126" s="150">
        <f t="shared" si="62"/>
        <v>0</v>
      </c>
      <c r="I126" s="150">
        <f t="shared" si="62"/>
        <v>0</v>
      </c>
      <c r="J126" s="150">
        <f t="shared" si="62"/>
        <v>0</v>
      </c>
      <c r="K126" s="150">
        <f t="shared" si="39"/>
        <v>30600</v>
      </c>
      <c r="L126" s="150">
        <f t="shared" si="40"/>
        <v>31212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</row>
    <row r="127" spans="1:63" s="4" customFormat="1" x14ac:dyDescent="0.2">
      <c r="A127" s="172">
        <v>32</v>
      </c>
      <c r="B127" s="173" t="s">
        <v>136</v>
      </c>
      <c r="C127" s="180">
        <f>SUM(C128)</f>
        <v>30000</v>
      </c>
      <c r="D127" s="180">
        <f t="shared" si="62"/>
        <v>0</v>
      </c>
      <c r="E127" s="180">
        <f t="shared" si="62"/>
        <v>0</v>
      </c>
      <c r="F127" s="180">
        <f t="shared" si="62"/>
        <v>0</v>
      </c>
      <c r="G127" s="180">
        <f t="shared" si="62"/>
        <v>30000</v>
      </c>
      <c r="H127" s="180">
        <f t="shared" si="62"/>
        <v>0</v>
      </c>
      <c r="I127" s="180">
        <f t="shared" si="62"/>
        <v>0</v>
      </c>
      <c r="J127" s="180">
        <f t="shared" si="62"/>
        <v>0</v>
      </c>
      <c r="K127" s="180">
        <f t="shared" si="39"/>
        <v>30600</v>
      </c>
      <c r="L127" s="180">
        <f t="shared" si="40"/>
        <v>31212</v>
      </c>
    </row>
    <row r="128" spans="1:63" s="4" customFormat="1" x14ac:dyDescent="0.2">
      <c r="A128" s="65">
        <v>321</v>
      </c>
      <c r="B128" s="181" t="s">
        <v>26</v>
      </c>
      <c r="C128" s="135">
        <f>SUM(D128:J128)</f>
        <v>30000</v>
      </c>
      <c r="D128" s="133"/>
      <c r="E128" s="133"/>
      <c r="F128" s="133"/>
      <c r="G128" s="135">
        <v>30000</v>
      </c>
      <c r="H128" s="133"/>
      <c r="I128" s="133"/>
      <c r="J128" s="133"/>
      <c r="K128" s="180"/>
      <c r="L128" s="180">
        <f t="shared" si="40"/>
        <v>0</v>
      </c>
    </row>
    <row r="129" spans="1:63" ht="25.5" x14ac:dyDescent="0.2">
      <c r="A129" s="168" t="s">
        <v>119</v>
      </c>
      <c r="B129" s="163" t="s">
        <v>120</v>
      </c>
      <c r="C129" s="220">
        <f>SUM(C130)</f>
        <v>46000</v>
      </c>
      <c r="D129" s="220">
        <f t="shared" ref="D129:J132" si="63">SUM(D130)</f>
        <v>0</v>
      </c>
      <c r="E129" s="220">
        <f t="shared" si="63"/>
        <v>0</v>
      </c>
      <c r="F129" s="220">
        <f t="shared" si="63"/>
        <v>0</v>
      </c>
      <c r="G129" s="220">
        <f t="shared" si="63"/>
        <v>46000</v>
      </c>
      <c r="H129" s="220">
        <f t="shared" si="63"/>
        <v>0</v>
      </c>
      <c r="I129" s="220">
        <f t="shared" si="63"/>
        <v>0</v>
      </c>
      <c r="J129" s="220">
        <f t="shared" si="63"/>
        <v>0</v>
      </c>
      <c r="K129" s="164">
        <f t="shared" si="39"/>
        <v>46920</v>
      </c>
      <c r="L129" s="164">
        <f t="shared" si="40"/>
        <v>47858.400000000001</v>
      </c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</row>
    <row r="130" spans="1:63" s="128" customFormat="1" ht="25.5" x14ac:dyDescent="0.2">
      <c r="A130" s="168" t="s">
        <v>121</v>
      </c>
      <c r="B130" s="163" t="s">
        <v>122</v>
      </c>
      <c r="C130" s="164">
        <f>SUM(C131+C137)</f>
        <v>46000</v>
      </c>
      <c r="D130" s="164">
        <f t="shared" si="63"/>
        <v>0</v>
      </c>
      <c r="E130" s="164">
        <f t="shared" si="63"/>
        <v>0</v>
      </c>
      <c r="F130" s="164">
        <f t="shared" si="63"/>
        <v>0</v>
      </c>
      <c r="G130" s="164">
        <v>46000</v>
      </c>
      <c r="H130" s="164">
        <f t="shared" si="63"/>
        <v>0</v>
      </c>
      <c r="I130" s="164">
        <f t="shared" si="63"/>
        <v>0</v>
      </c>
      <c r="J130" s="164">
        <f t="shared" si="63"/>
        <v>0</v>
      </c>
      <c r="K130" s="164">
        <f t="shared" si="39"/>
        <v>46920</v>
      </c>
      <c r="L130" s="164">
        <f t="shared" si="40"/>
        <v>47858.400000000001</v>
      </c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</row>
    <row r="131" spans="1:63" x14ac:dyDescent="0.2">
      <c r="A131" s="190" t="s">
        <v>66</v>
      </c>
      <c r="B131" s="191" t="s">
        <v>67</v>
      </c>
      <c r="C131" s="199">
        <f>SUM(C132)</f>
        <v>38000</v>
      </c>
      <c r="D131" s="199">
        <f t="shared" si="63"/>
        <v>0</v>
      </c>
      <c r="E131" s="199">
        <f t="shared" si="63"/>
        <v>0</v>
      </c>
      <c r="F131" s="199">
        <f t="shared" si="63"/>
        <v>0</v>
      </c>
      <c r="G131" s="199">
        <f t="shared" si="63"/>
        <v>38000</v>
      </c>
      <c r="H131" s="199">
        <f t="shared" si="63"/>
        <v>0</v>
      </c>
      <c r="I131" s="199">
        <f t="shared" si="63"/>
        <v>0</v>
      </c>
      <c r="J131" s="199">
        <f t="shared" si="63"/>
        <v>0</v>
      </c>
      <c r="K131" s="198">
        <f t="shared" si="39"/>
        <v>38760</v>
      </c>
      <c r="L131" s="198">
        <f t="shared" si="40"/>
        <v>39535.200000000004</v>
      </c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  <c r="Z131" s="149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</row>
    <row r="132" spans="1:63" s="4" customFormat="1" x14ac:dyDescent="0.2">
      <c r="A132" s="140" t="s">
        <v>62</v>
      </c>
      <c r="B132" s="141" t="s">
        <v>81</v>
      </c>
      <c r="C132" s="171">
        <f>SUM(C133)</f>
        <v>38000</v>
      </c>
      <c r="D132" s="171">
        <f t="shared" si="63"/>
        <v>0</v>
      </c>
      <c r="E132" s="171">
        <f t="shared" si="63"/>
        <v>0</v>
      </c>
      <c r="F132" s="171">
        <f t="shared" si="63"/>
        <v>0</v>
      </c>
      <c r="G132" s="171">
        <f t="shared" si="63"/>
        <v>38000</v>
      </c>
      <c r="H132" s="171">
        <f t="shared" si="63"/>
        <v>0</v>
      </c>
      <c r="I132" s="171">
        <f t="shared" si="63"/>
        <v>0</v>
      </c>
      <c r="J132" s="171">
        <f t="shared" si="63"/>
        <v>0</v>
      </c>
      <c r="K132" s="150">
        <f t="shared" si="39"/>
        <v>38760</v>
      </c>
      <c r="L132" s="150">
        <f t="shared" si="40"/>
        <v>39535.200000000004</v>
      </c>
    </row>
    <row r="133" spans="1:63" s="4" customFormat="1" x14ac:dyDescent="0.2">
      <c r="A133" s="172">
        <v>31</v>
      </c>
      <c r="B133" s="173" t="s">
        <v>136</v>
      </c>
      <c r="C133" s="180">
        <v>38000</v>
      </c>
      <c r="D133" s="180">
        <f>SUM(D139)</f>
        <v>0</v>
      </c>
      <c r="E133" s="180">
        <f>SUM(E139)</f>
        <v>0</v>
      </c>
      <c r="F133" s="180">
        <f>SUM(F139)</f>
        <v>0</v>
      </c>
      <c r="G133" s="180">
        <v>38000</v>
      </c>
      <c r="H133" s="180">
        <f>SUM(H139)</f>
        <v>0</v>
      </c>
      <c r="I133" s="180">
        <f>SUM(I139)</f>
        <v>0</v>
      </c>
      <c r="J133" s="180">
        <f>SUM(J139)</f>
        <v>0</v>
      </c>
      <c r="K133" s="180">
        <f t="shared" si="39"/>
        <v>38760</v>
      </c>
      <c r="L133" s="180">
        <f t="shared" si="40"/>
        <v>39535.200000000004</v>
      </c>
    </row>
    <row r="134" spans="1:63" s="4" customFormat="1" x14ac:dyDescent="0.2">
      <c r="A134" s="175">
        <v>311</v>
      </c>
      <c r="B134" s="174" t="s">
        <v>23</v>
      </c>
      <c r="C134" s="161">
        <v>30000</v>
      </c>
      <c r="D134" s="180"/>
      <c r="E134" s="180"/>
      <c r="F134" s="180"/>
      <c r="G134" s="161">
        <v>30000</v>
      </c>
      <c r="H134" s="180"/>
      <c r="I134" s="180"/>
      <c r="J134" s="180"/>
      <c r="K134" s="180"/>
      <c r="L134" s="180"/>
    </row>
    <row r="135" spans="1:63" s="4" customFormat="1" x14ac:dyDescent="0.2">
      <c r="A135" s="175">
        <v>312</v>
      </c>
      <c r="B135" s="174" t="s">
        <v>152</v>
      </c>
      <c r="C135" s="161">
        <v>3000</v>
      </c>
      <c r="D135" s="180"/>
      <c r="E135" s="180"/>
      <c r="F135" s="180"/>
      <c r="G135" s="161">
        <v>3000</v>
      </c>
      <c r="H135" s="180"/>
      <c r="I135" s="180"/>
      <c r="J135" s="180"/>
      <c r="K135" s="180"/>
      <c r="L135" s="180"/>
    </row>
    <row r="136" spans="1:63" s="4" customFormat="1" x14ac:dyDescent="0.2">
      <c r="A136" s="175">
        <v>313</v>
      </c>
      <c r="B136" s="174" t="s">
        <v>25</v>
      </c>
      <c r="C136" s="161">
        <v>5000</v>
      </c>
      <c r="D136" s="180"/>
      <c r="E136" s="180"/>
      <c r="F136" s="180"/>
      <c r="G136" s="161">
        <v>5000</v>
      </c>
      <c r="H136" s="180"/>
      <c r="I136" s="180"/>
      <c r="J136" s="180"/>
      <c r="K136" s="180"/>
      <c r="L136" s="180"/>
    </row>
    <row r="137" spans="1:63" s="4" customFormat="1" x14ac:dyDescent="0.2">
      <c r="A137" s="172">
        <v>32</v>
      </c>
      <c r="B137" s="173" t="s">
        <v>153</v>
      </c>
      <c r="C137" s="180">
        <v>8000</v>
      </c>
      <c r="D137" s="180"/>
      <c r="E137" s="180"/>
      <c r="F137" s="180"/>
      <c r="G137" s="180">
        <v>8000</v>
      </c>
      <c r="H137" s="180"/>
      <c r="I137" s="180"/>
      <c r="J137" s="180"/>
      <c r="K137" s="180">
        <f t="shared" si="39"/>
        <v>8160</v>
      </c>
      <c r="L137" s="180">
        <f t="shared" si="40"/>
        <v>8323.1999999999989</v>
      </c>
    </row>
    <row r="138" spans="1:63" s="4" customFormat="1" x14ac:dyDescent="0.2">
      <c r="A138" s="172">
        <v>321</v>
      </c>
      <c r="B138" s="173" t="s">
        <v>153</v>
      </c>
      <c r="C138" s="161">
        <v>1000</v>
      </c>
      <c r="D138" s="180"/>
      <c r="E138" s="180"/>
      <c r="F138" s="180"/>
      <c r="G138" s="161">
        <v>1000</v>
      </c>
      <c r="H138" s="180"/>
      <c r="I138" s="180"/>
      <c r="J138" s="180"/>
      <c r="K138" s="180"/>
      <c r="L138" s="180"/>
    </row>
    <row r="139" spans="1:63" s="4" customFormat="1" ht="25.5" x14ac:dyDescent="0.2">
      <c r="A139" s="172">
        <v>324</v>
      </c>
      <c r="B139" s="173" t="s">
        <v>123</v>
      </c>
      <c r="C139" s="161">
        <v>7000</v>
      </c>
      <c r="D139" s="161"/>
      <c r="E139" s="161"/>
      <c r="F139" s="180"/>
      <c r="G139" s="161">
        <v>7000</v>
      </c>
      <c r="H139" s="180"/>
      <c r="I139" s="180"/>
      <c r="J139" s="180"/>
      <c r="K139" s="180"/>
      <c r="L139" s="180"/>
    </row>
    <row r="140" spans="1:63" s="4" customFormat="1" x14ac:dyDescent="0.2">
      <c r="A140" s="140" t="s">
        <v>125</v>
      </c>
      <c r="B140" s="141" t="s">
        <v>124</v>
      </c>
      <c r="C140" s="171">
        <f>SUM(C141)</f>
        <v>20000</v>
      </c>
      <c r="D140" s="171">
        <f t="shared" ref="D140:J141" si="64">SUM(D141)</f>
        <v>0</v>
      </c>
      <c r="E140" s="171">
        <f t="shared" si="64"/>
        <v>0</v>
      </c>
      <c r="F140" s="171">
        <f t="shared" si="64"/>
        <v>0</v>
      </c>
      <c r="G140" s="171">
        <f t="shared" si="64"/>
        <v>0</v>
      </c>
      <c r="H140" s="150">
        <f t="shared" si="64"/>
        <v>20000</v>
      </c>
      <c r="I140" s="171">
        <f t="shared" si="64"/>
        <v>0</v>
      </c>
      <c r="J140" s="171">
        <f t="shared" si="64"/>
        <v>0</v>
      </c>
      <c r="K140" s="150">
        <f t="shared" si="39"/>
        <v>20400</v>
      </c>
      <c r="L140" s="150">
        <f t="shared" si="40"/>
        <v>20808</v>
      </c>
    </row>
    <row r="141" spans="1:63" s="4" customFormat="1" x14ac:dyDescent="0.2">
      <c r="A141" s="97" t="s">
        <v>126</v>
      </c>
      <c r="B141" s="88" t="s">
        <v>83</v>
      </c>
      <c r="C141" s="219">
        <f>SUM(C142)</f>
        <v>20000</v>
      </c>
      <c r="D141" s="219">
        <f t="shared" si="64"/>
        <v>0</v>
      </c>
      <c r="E141" s="219">
        <f t="shared" si="64"/>
        <v>0</v>
      </c>
      <c r="F141" s="219">
        <f t="shared" si="64"/>
        <v>0</v>
      </c>
      <c r="G141" s="219">
        <f t="shared" si="64"/>
        <v>0</v>
      </c>
      <c r="H141" s="219">
        <f t="shared" si="64"/>
        <v>20000</v>
      </c>
      <c r="I141" s="219">
        <f t="shared" si="64"/>
        <v>0</v>
      </c>
      <c r="J141" s="219">
        <f t="shared" si="64"/>
        <v>0</v>
      </c>
      <c r="K141" s="164">
        <f t="shared" si="39"/>
        <v>20400</v>
      </c>
      <c r="L141" s="164">
        <f t="shared" si="40"/>
        <v>20808</v>
      </c>
    </row>
    <row r="142" spans="1:63" s="4" customFormat="1" x14ac:dyDescent="0.2">
      <c r="A142" s="97" t="s">
        <v>127</v>
      </c>
      <c r="B142" s="88" t="s">
        <v>128</v>
      </c>
      <c r="C142" s="219">
        <f>SUM(C143+C150)</f>
        <v>20000</v>
      </c>
      <c r="D142" s="219">
        <f t="shared" ref="D142:J142" si="65">SUM(D143+D150)</f>
        <v>0</v>
      </c>
      <c r="E142" s="219">
        <f t="shared" si="65"/>
        <v>0</v>
      </c>
      <c r="F142" s="219">
        <f t="shared" si="65"/>
        <v>0</v>
      </c>
      <c r="G142" s="219">
        <f t="shared" si="65"/>
        <v>0</v>
      </c>
      <c r="H142" s="219">
        <f t="shared" si="65"/>
        <v>20000</v>
      </c>
      <c r="I142" s="219">
        <f t="shared" si="65"/>
        <v>0</v>
      </c>
      <c r="J142" s="219">
        <f t="shared" si="65"/>
        <v>0</v>
      </c>
      <c r="K142" s="164">
        <f t="shared" si="39"/>
        <v>20400</v>
      </c>
      <c r="L142" s="164">
        <f t="shared" si="40"/>
        <v>20808</v>
      </c>
    </row>
    <row r="143" spans="1:63" s="4" customFormat="1" x14ac:dyDescent="0.2">
      <c r="A143" s="190" t="s">
        <v>84</v>
      </c>
      <c r="B143" s="195" t="s">
        <v>82</v>
      </c>
      <c r="C143" s="197">
        <f>SUM(C144)</f>
        <v>10000</v>
      </c>
      <c r="D143" s="197"/>
      <c r="E143" s="197"/>
      <c r="F143" s="197"/>
      <c r="G143" s="198"/>
      <c r="H143" s="197">
        <v>10000</v>
      </c>
      <c r="I143" s="198"/>
      <c r="J143" s="198"/>
      <c r="K143" s="198">
        <f t="shared" si="39"/>
        <v>10200</v>
      </c>
      <c r="L143" s="198">
        <f t="shared" si="40"/>
        <v>10404</v>
      </c>
    </row>
    <row r="144" spans="1:63" s="4" customFormat="1" ht="25.5" x14ac:dyDescent="0.2">
      <c r="A144" s="178" t="s">
        <v>49</v>
      </c>
      <c r="B144" s="179" t="s">
        <v>129</v>
      </c>
      <c r="C144" s="150">
        <f>SUM(C145)</f>
        <v>10000</v>
      </c>
      <c r="D144" s="150">
        <f t="shared" ref="D144:J144" si="66">SUM(D145)</f>
        <v>0</v>
      </c>
      <c r="E144" s="150">
        <f t="shared" si="66"/>
        <v>0</v>
      </c>
      <c r="F144" s="150">
        <f t="shared" si="66"/>
        <v>0</v>
      </c>
      <c r="G144" s="150">
        <f t="shared" si="66"/>
        <v>0</v>
      </c>
      <c r="H144" s="150">
        <f t="shared" si="66"/>
        <v>10000</v>
      </c>
      <c r="I144" s="150">
        <f t="shared" si="66"/>
        <v>0</v>
      </c>
      <c r="J144" s="150">
        <f t="shared" si="66"/>
        <v>0</v>
      </c>
      <c r="K144" s="150">
        <f t="shared" si="39"/>
        <v>10200</v>
      </c>
      <c r="L144" s="150">
        <f t="shared" si="40"/>
        <v>10404</v>
      </c>
    </row>
    <row r="145" spans="1:63" s="4" customFormat="1" x14ac:dyDescent="0.2">
      <c r="A145" s="172">
        <v>32</v>
      </c>
      <c r="B145" s="173" t="s">
        <v>136</v>
      </c>
      <c r="C145" s="180">
        <f>SUM(C146:C149)</f>
        <v>10000</v>
      </c>
      <c r="D145" s="180">
        <f t="shared" ref="D145:J145" si="67">SUM(D146:D149)</f>
        <v>0</v>
      </c>
      <c r="E145" s="180">
        <f t="shared" si="67"/>
        <v>0</v>
      </c>
      <c r="F145" s="180">
        <f t="shared" si="67"/>
        <v>0</v>
      </c>
      <c r="G145" s="180">
        <f t="shared" si="67"/>
        <v>0</v>
      </c>
      <c r="H145" s="180">
        <f t="shared" si="67"/>
        <v>10000</v>
      </c>
      <c r="I145" s="180">
        <f t="shared" si="67"/>
        <v>0</v>
      </c>
      <c r="J145" s="180">
        <f t="shared" si="67"/>
        <v>0</v>
      </c>
      <c r="K145" s="180">
        <f t="shared" si="39"/>
        <v>10200</v>
      </c>
      <c r="L145" s="180">
        <f t="shared" si="40"/>
        <v>10404</v>
      </c>
    </row>
    <row r="146" spans="1:63" x14ac:dyDescent="0.2">
      <c r="A146" s="211">
        <v>321</v>
      </c>
      <c r="B146" s="177" t="s">
        <v>26</v>
      </c>
      <c r="C146" s="135">
        <f>SUM(D146:J146)</f>
        <v>2000</v>
      </c>
      <c r="D146" s="135"/>
      <c r="E146" s="135"/>
      <c r="F146" s="135"/>
      <c r="G146" s="135"/>
      <c r="H146" s="135">
        <v>2000</v>
      </c>
      <c r="I146" s="135"/>
      <c r="J146" s="135"/>
      <c r="K146" s="180"/>
      <c r="L146" s="180">
        <f t="shared" si="40"/>
        <v>0</v>
      </c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  <c r="Z146" s="149"/>
      <c r="AA146" s="149"/>
      <c r="AB146" s="149"/>
      <c r="AC146" s="149"/>
      <c r="AD146" s="149"/>
      <c r="AE146" s="149"/>
      <c r="AF146" s="149"/>
      <c r="AG146" s="149"/>
      <c r="AH146" s="149"/>
      <c r="AI146" s="149"/>
      <c r="AJ146" s="149"/>
      <c r="AK146" s="149"/>
      <c r="AL146" s="149"/>
      <c r="AM146" s="149"/>
      <c r="AN146" s="149"/>
      <c r="AO146" s="149"/>
      <c r="AP146" s="149"/>
      <c r="AQ146" s="149"/>
      <c r="AR146" s="149"/>
      <c r="AS146" s="149"/>
      <c r="AT146" s="149"/>
      <c r="AU146" s="149"/>
      <c r="AV146" s="149"/>
      <c r="AW146" s="149"/>
      <c r="AX146" s="149"/>
      <c r="AY146" s="149"/>
      <c r="AZ146" s="149"/>
      <c r="BA146" s="149"/>
      <c r="BB146" s="149"/>
      <c r="BC146" s="149"/>
      <c r="BD146" s="149"/>
      <c r="BE146" s="149"/>
      <c r="BF146" s="149"/>
      <c r="BG146" s="149"/>
      <c r="BH146" s="149"/>
      <c r="BI146" s="149"/>
      <c r="BJ146" s="149"/>
      <c r="BK146" s="149"/>
    </row>
    <row r="147" spans="1:63" s="160" customFormat="1" x14ac:dyDescent="0.2">
      <c r="A147" s="211">
        <v>322</v>
      </c>
      <c r="B147" s="177" t="s">
        <v>27</v>
      </c>
      <c r="C147" s="135">
        <f t="shared" ref="C147:C149" si="68">SUM(D147:J147)</f>
        <v>4000</v>
      </c>
      <c r="D147" s="161"/>
      <c r="E147" s="161"/>
      <c r="F147" s="161"/>
      <c r="G147" s="161"/>
      <c r="H147" s="161">
        <v>4000</v>
      </c>
      <c r="I147" s="161"/>
      <c r="J147" s="161"/>
      <c r="K147" s="180"/>
      <c r="L147" s="180">
        <f t="shared" si="40"/>
        <v>0</v>
      </c>
    </row>
    <row r="148" spans="1:63" x14ac:dyDescent="0.2">
      <c r="A148" s="156">
        <v>323</v>
      </c>
      <c r="B148" s="102" t="s">
        <v>28</v>
      </c>
      <c r="C148" s="135">
        <f t="shared" si="68"/>
        <v>3000</v>
      </c>
      <c r="D148" s="135"/>
      <c r="E148" s="135"/>
      <c r="F148" s="135"/>
      <c r="G148" s="135"/>
      <c r="H148" s="135">
        <v>3000</v>
      </c>
      <c r="I148" s="135"/>
      <c r="J148" s="135"/>
      <c r="K148" s="180"/>
      <c r="L148" s="180">
        <f t="shared" si="40"/>
        <v>0</v>
      </c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  <c r="Z148" s="149"/>
      <c r="AA148" s="149"/>
      <c r="AB148" s="149"/>
      <c r="AC148" s="149"/>
      <c r="AD148" s="149"/>
      <c r="AE148" s="149"/>
      <c r="AF148" s="149"/>
      <c r="AG148" s="149"/>
      <c r="AH148" s="149"/>
      <c r="AI148" s="149"/>
      <c r="AJ148" s="149"/>
      <c r="AK148" s="149"/>
      <c r="AL148" s="149"/>
      <c r="AM148" s="149"/>
      <c r="AN148" s="149"/>
      <c r="AO148" s="149"/>
      <c r="AP148" s="149"/>
      <c r="AQ148" s="149"/>
      <c r="AR148" s="149"/>
      <c r="AS148" s="149"/>
      <c r="AT148" s="149"/>
      <c r="AU148" s="149"/>
      <c r="AV148" s="149"/>
      <c r="AW148" s="149"/>
      <c r="AX148" s="149"/>
      <c r="AY148" s="149"/>
      <c r="AZ148" s="149"/>
      <c r="BA148" s="149"/>
      <c r="BB148" s="149"/>
      <c r="BC148" s="149"/>
      <c r="BD148" s="149"/>
      <c r="BE148" s="149"/>
      <c r="BF148" s="149"/>
      <c r="BG148" s="149"/>
      <c r="BH148" s="149"/>
      <c r="BI148" s="149"/>
      <c r="BJ148" s="149"/>
      <c r="BK148" s="149"/>
    </row>
    <row r="149" spans="1:63" s="160" customFormat="1" x14ac:dyDescent="0.2">
      <c r="A149" s="156">
        <v>329</v>
      </c>
      <c r="B149" s="102" t="s">
        <v>29</v>
      </c>
      <c r="C149" s="135">
        <f t="shared" si="68"/>
        <v>1000</v>
      </c>
      <c r="D149" s="135"/>
      <c r="E149" s="135"/>
      <c r="F149" s="135"/>
      <c r="G149" s="135"/>
      <c r="H149" s="135">
        <v>1000</v>
      </c>
      <c r="I149" s="135"/>
      <c r="J149" s="135"/>
      <c r="K149" s="180"/>
      <c r="L149" s="180">
        <f t="shared" si="40"/>
        <v>0</v>
      </c>
    </row>
    <row r="150" spans="1:63" s="160" customFormat="1" x14ac:dyDescent="0.2">
      <c r="A150" s="190" t="s">
        <v>66</v>
      </c>
      <c r="B150" s="191" t="s">
        <v>67</v>
      </c>
      <c r="C150" s="197">
        <f>SUM(C151)</f>
        <v>10000</v>
      </c>
      <c r="D150" s="197">
        <f t="shared" ref="D150:J152" si="69">SUM(D151)</f>
        <v>0</v>
      </c>
      <c r="E150" s="197">
        <f t="shared" si="69"/>
        <v>0</v>
      </c>
      <c r="F150" s="197">
        <f t="shared" si="69"/>
        <v>0</v>
      </c>
      <c r="G150" s="197">
        <f t="shared" si="69"/>
        <v>0</v>
      </c>
      <c r="H150" s="197">
        <f t="shared" si="69"/>
        <v>10000</v>
      </c>
      <c r="I150" s="197">
        <f t="shared" si="69"/>
        <v>0</v>
      </c>
      <c r="J150" s="197">
        <f t="shared" si="69"/>
        <v>0</v>
      </c>
      <c r="K150" s="198">
        <f t="shared" ref="K150:K174" si="70">SUM(C150/100)*102</f>
        <v>10200</v>
      </c>
      <c r="L150" s="198">
        <f t="shared" ref="L150:L174" si="71">SUM(K150/100)*102</f>
        <v>10404</v>
      </c>
    </row>
    <row r="151" spans="1:63" s="160" customFormat="1" x14ac:dyDescent="0.2">
      <c r="A151" s="140" t="s">
        <v>130</v>
      </c>
      <c r="B151" s="141" t="s">
        <v>57</v>
      </c>
      <c r="C151" s="150">
        <f>SUM(C152)</f>
        <v>10000</v>
      </c>
      <c r="D151" s="150">
        <f t="shared" si="69"/>
        <v>0</v>
      </c>
      <c r="E151" s="150">
        <f t="shared" si="69"/>
        <v>0</v>
      </c>
      <c r="F151" s="150">
        <f t="shared" si="69"/>
        <v>0</v>
      </c>
      <c r="G151" s="150">
        <f t="shared" si="69"/>
        <v>0</v>
      </c>
      <c r="H151" s="150">
        <f t="shared" si="69"/>
        <v>10000</v>
      </c>
      <c r="I151" s="150">
        <f t="shared" si="69"/>
        <v>0</v>
      </c>
      <c r="J151" s="150">
        <f t="shared" si="69"/>
        <v>0</v>
      </c>
      <c r="K151" s="150">
        <f t="shared" si="70"/>
        <v>10200</v>
      </c>
      <c r="L151" s="150">
        <f t="shared" si="71"/>
        <v>10404</v>
      </c>
    </row>
    <row r="152" spans="1:63" s="4" customFormat="1" x14ac:dyDescent="0.2">
      <c r="A152" s="172">
        <v>32</v>
      </c>
      <c r="B152" s="173" t="s">
        <v>136</v>
      </c>
      <c r="C152" s="180">
        <f>SUM(C153)</f>
        <v>10000</v>
      </c>
      <c r="D152" s="180">
        <f t="shared" si="69"/>
        <v>0</v>
      </c>
      <c r="E152" s="180">
        <f t="shared" si="69"/>
        <v>0</v>
      </c>
      <c r="F152" s="180">
        <f t="shared" si="69"/>
        <v>0</v>
      </c>
      <c r="G152" s="180">
        <f t="shared" si="69"/>
        <v>0</v>
      </c>
      <c r="H152" s="180">
        <f t="shared" si="69"/>
        <v>10000</v>
      </c>
      <c r="I152" s="180">
        <f t="shared" si="69"/>
        <v>0</v>
      </c>
      <c r="J152" s="180">
        <f t="shared" si="69"/>
        <v>0</v>
      </c>
      <c r="K152" s="180">
        <f t="shared" si="70"/>
        <v>10200</v>
      </c>
      <c r="L152" s="180">
        <f t="shared" si="71"/>
        <v>10404</v>
      </c>
    </row>
    <row r="153" spans="1:63" s="160" customFormat="1" x14ac:dyDescent="0.2">
      <c r="A153" s="175">
        <v>321</v>
      </c>
      <c r="B153" s="174" t="s">
        <v>131</v>
      </c>
      <c r="C153" s="161">
        <f>SUM(D153:J153)</f>
        <v>10000</v>
      </c>
      <c r="D153" s="161"/>
      <c r="E153" s="161"/>
      <c r="F153" s="161"/>
      <c r="G153" s="161"/>
      <c r="H153" s="161">
        <v>10000</v>
      </c>
      <c r="I153" s="161"/>
      <c r="J153" s="161"/>
      <c r="K153" s="180">
        <f t="shared" si="70"/>
        <v>10200</v>
      </c>
      <c r="L153" s="180">
        <f t="shared" si="71"/>
        <v>10404</v>
      </c>
    </row>
    <row r="154" spans="1:63" s="160" customFormat="1" x14ac:dyDescent="0.2">
      <c r="A154" s="140" t="s">
        <v>145</v>
      </c>
      <c r="B154" s="162"/>
      <c r="C154" s="150">
        <v>5000</v>
      </c>
      <c r="D154" s="171"/>
      <c r="E154" s="171"/>
      <c r="F154" s="171"/>
      <c r="G154" s="171"/>
      <c r="H154" s="171"/>
      <c r="I154" s="150">
        <v>5000</v>
      </c>
      <c r="J154" s="171"/>
      <c r="K154" s="150">
        <v>5100</v>
      </c>
      <c r="L154" s="150">
        <v>5202</v>
      </c>
    </row>
    <row r="155" spans="1:63" x14ac:dyDescent="0.2">
      <c r="A155" s="97" t="s">
        <v>146</v>
      </c>
      <c r="B155" s="163" t="s">
        <v>147</v>
      </c>
      <c r="C155" s="164">
        <v>5000</v>
      </c>
      <c r="D155" s="219"/>
      <c r="E155" s="219"/>
      <c r="F155" s="219"/>
      <c r="G155" s="219"/>
      <c r="H155" s="219"/>
      <c r="I155" s="164">
        <v>5000</v>
      </c>
      <c r="J155" s="219"/>
      <c r="K155" s="164">
        <f t="shared" si="70"/>
        <v>5100</v>
      </c>
      <c r="L155" s="164">
        <f t="shared" si="71"/>
        <v>5202</v>
      </c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49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149"/>
      <c r="BF155" s="149"/>
      <c r="BG155" s="149"/>
      <c r="BH155" s="149"/>
      <c r="BI155" s="149"/>
      <c r="BJ155" s="149"/>
      <c r="BK155" s="149"/>
    </row>
    <row r="156" spans="1:63" s="222" customFormat="1" x14ac:dyDescent="0.2">
      <c r="A156" s="190" t="s">
        <v>84</v>
      </c>
      <c r="B156" s="191" t="s">
        <v>82</v>
      </c>
      <c r="C156" s="197">
        <v>5000</v>
      </c>
      <c r="D156" s="197"/>
      <c r="E156" s="197"/>
      <c r="F156" s="197"/>
      <c r="G156" s="197"/>
      <c r="H156" s="197"/>
      <c r="I156" s="197">
        <v>5000</v>
      </c>
      <c r="J156" s="197"/>
      <c r="K156" s="198">
        <v>5100</v>
      </c>
      <c r="L156" s="198">
        <v>5202</v>
      </c>
    </row>
    <row r="157" spans="1:63" s="222" customFormat="1" ht="25.5" x14ac:dyDescent="0.2">
      <c r="A157" s="97" t="s">
        <v>49</v>
      </c>
      <c r="B157" s="88" t="s">
        <v>50</v>
      </c>
      <c r="C157" s="219">
        <v>5000</v>
      </c>
      <c r="D157" s="219"/>
      <c r="E157" s="219"/>
      <c r="F157" s="219"/>
      <c r="G157" s="219"/>
      <c r="H157" s="219"/>
      <c r="I157" s="219">
        <v>5000</v>
      </c>
      <c r="J157" s="219"/>
      <c r="K157" s="164">
        <v>5100</v>
      </c>
      <c r="L157" s="164">
        <v>5202</v>
      </c>
    </row>
    <row r="158" spans="1:63" x14ac:dyDescent="0.2">
      <c r="A158" s="181">
        <v>32</v>
      </c>
      <c r="B158" s="165" t="s">
        <v>28</v>
      </c>
      <c r="C158" s="161">
        <v>5000</v>
      </c>
      <c r="D158" s="161"/>
      <c r="E158" s="161"/>
      <c r="F158" s="161"/>
      <c r="G158" s="161"/>
      <c r="H158" s="161"/>
      <c r="I158" s="161">
        <v>5000</v>
      </c>
      <c r="J158" s="161"/>
      <c r="K158" s="180">
        <f t="shared" si="70"/>
        <v>5100</v>
      </c>
      <c r="L158" s="180">
        <f t="shared" si="71"/>
        <v>5202</v>
      </c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/>
      <c r="AH158" s="149"/>
      <c r="AI158" s="149"/>
      <c r="AJ158" s="149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49"/>
      <c r="AW158" s="149"/>
      <c r="AX158" s="149"/>
      <c r="AY158" s="149"/>
      <c r="AZ158" s="149"/>
      <c r="BA158" s="149"/>
      <c r="BB158" s="149"/>
      <c r="BC158" s="149"/>
      <c r="BD158" s="149"/>
      <c r="BE158" s="149"/>
      <c r="BF158" s="149"/>
      <c r="BG158" s="149"/>
      <c r="BH158" s="149"/>
      <c r="BI158" s="149"/>
      <c r="BJ158" s="149"/>
      <c r="BK158" s="149"/>
    </row>
    <row r="159" spans="1:63" s="222" customFormat="1" x14ac:dyDescent="0.2">
      <c r="A159" s="176">
        <v>323</v>
      </c>
      <c r="B159" s="177" t="s">
        <v>28</v>
      </c>
      <c r="C159" s="161">
        <v>5000</v>
      </c>
      <c r="D159" s="161"/>
      <c r="E159" s="161"/>
      <c r="F159" s="161"/>
      <c r="G159" s="161"/>
      <c r="H159" s="161"/>
      <c r="I159" s="161">
        <v>5000</v>
      </c>
      <c r="J159" s="161"/>
      <c r="K159" s="180">
        <f t="shared" si="70"/>
        <v>5100</v>
      </c>
      <c r="L159" s="180">
        <f t="shared" si="71"/>
        <v>5202</v>
      </c>
    </row>
    <row r="160" spans="1:63" s="222" customFormat="1" x14ac:dyDescent="0.2">
      <c r="A160" s="188" t="s">
        <v>66</v>
      </c>
      <c r="B160" s="189" t="s">
        <v>67</v>
      </c>
      <c r="C160" s="198">
        <v>8199</v>
      </c>
      <c r="D160" s="198">
        <v>8199</v>
      </c>
      <c r="E160" s="197"/>
      <c r="F160" s="197"/>
      <c r="G160" s="197"/>
      <c r="H160" s="197"/>
      <c r="I160" s="197"/>
      <c r="J160" s="197"/>
      <c r="K160" s="198">
        <f t="shared" si="70"/>
        <v>8362.98</v>
      </c>
      <c r="L160" s="198">
        <f t="shared" si="71"/>
        <v>8530.239599999999</v>
      </c>
    </row>
    <row r="161" spans="1:63" s="222" customFormat="1" x14ac:dyDescent="0.2">
      <c r="A161" s="99" t="s">
        <v>148</v>
      </c>
      <c r="B161" s="90" t="s">
        <v>149</v>
      </c>
      <c r="C161" s="164">
        <v>8199</v>
      </c>
      <c r="D161" s="164">
        <v>8199</v>
      </c>
      <c r="E161" s="219"/>
      <c r="F161" s="219"/>
      <c r="G161" s="219"/>
      <c r="H161" s="219"/>
      <c r="I161" s="219"/>
      <c r="J161" s="219"/>
      <c r="K161" s="164">
        <f t="shared" si="70"/>
        <v>8362.98</v>
      </c>
      <c r="L161" s="164">
        <f t="shared" si="71"/>
        <v>8530.239599999999</v>
      </c>
    </row>
    <row r="162" spans="1:63" s="223" customFormat="1" x14ac:dyDescent="0.2">
      <c r="A162" s="152" t="s">
        <v>157</v>
      </c>
      <c r="B162" s="153" t="s">
        <v>158</v>
      </c>
      <c r="C162" s="150">
        <v>8199</v>
      </c>
      <c r="D162" s="150">
        <v>8199</v>
      </c>
      <c r="E162" s="171"/>
      <c r="F162" s="171"/>
      <c r="G162" s="171"/>
      <c r="H162" s="171"/>
      <c r="I162" s="171"/>
      <c r="J162" s="171"/>
      <c r="K162" s="150">
        <v>8363</v>
      </c>
      <c r="L162" s="150">
        <v>8530</v>
      </c>
    </row>
    <row r="163" spans="1:63" s="222" customFormat="1" x14ac:dyDescent="0.2">
      <c r="A163" s="181">
        <v>32</v>
      </c>
      <c r="B163" s="165" t="s">
        <v>27</v>
      </c>
      <c r="C163" s="161">
        <v>8199</v>
      </c>
      <c r="D163" s="161">
        <v>8199</v>
      </c>
      <c r="E163" s="161"/>
      <c r="F163" s="161"/>
      <c r="G163" s="161"/>
      <c r="H163" s="161"/>
      <c r="I163" s="161"/>
      <c r="J163" s="161"/>
      <c r="K163" s="180">
        <f t="shared" si="70"/>
        <v>8362.98</v>
      </c>
      <c r="L163" s="180">
        <f t="shared" si="71"/>
        <v>8530.239599999999</v>
      </c>
    </row>
    <row r="164" spans="1:63" s="222" customFormat="1" x14ac:dyDescent="0.2">
      <c r="A164" s="176">
        <v>322</v>
      </c>
      <c r="B164" s="177" t="s">
        <v>27</v>
      </c>
      <c r="C164" s="161">
        <v>8199</v>
      </c>
      <c r="D164" s="161">
        <v>8199</v>
      </c>
      <c r="E164" s="161"/>
      <c r="F164" s="161"/>
      <c r="G164" s="161"/>
      <c r="H164" s="161"/>
      <c r="I164" s="161"/>
      <c r="J164" s="161"/>
      <c r="K164" s="180"/>
      <c r="L164" s="180"/>
    </row>
    <row r="165" spans="1:63" s="222" customFormat="1" x14ac:dyDescent="0.2">
      <c r="A165" s="181"/>
      <c r="B165" s="165"/>
      <c r="C165" s="161"/>
      <c r="D165" s="161"/>
      <c r="E165" s="161"/>
      <c r="F165" s="161"/>
      <c r="G165" s="161"/>
      <c r="H165" s="161"/>
      <c r="I165" s="161"/>
      <c r="J165" s="161"/>
      <c r="K165" s="180">
        <f t="shared" si="70"/>
        <v>0</v>
      </c>
      <c r="L165" s="180">
        <f t="shared" si="71"/>
        <v>0</v>
      </c>
    </row>
    <row r="166" spans="1:63" s="222" customFormat="1" x14ac:dyDescent="0.2">
      <c r="A166" s="181"/>
      <c r="B166" s="165"/>
      <c r="C166" s="161"/>
      <c r="D166" s="161"/>
      <c r="E166" s="161"/>
      <c r="F166" s="161"/>
      <c r="G166" s="161"/>
      <c r="H166" s="161"/>
      <c r="I166" s="161"/>
      <c r="J166" s="161"/>
      <c r="K166" s="180">
        <f t="shared" si="70"/>
        <v>0</v>
      </c>
      <c r="L166" s="180">
        <f t="shared" si="71"/>
        <v>0</v>
      </c>
    </row>
    <row r="167" spans="1:63" s="222" customFormat="1" x14ac:dyDescent="0.2">
      <c r="A167" s="181"/>
      <c r="B167" s="165"/>
      <c r="C167" s="161"/>
      <c r="D167" s="161"/>
      <c r="E167" s="161"/>
      <c r="F167" s="161"/>
      <c r="G167" s="161"/>
      <c r="H167" s="161"/>
      <c r="I167" s="161"/>
      <c r="J167" s="161"/>
      <c r="K167" s="180">
        <f t="shared" si="70"/>
        <v>0</v>
      </c>
      <c r="L167" s="180">
        <f t="shared" si="71"/>
        <v>0</v>
      </c>
    </row>
    <row r="168" spans="1:63" s="222" customFormat="1" x14ac:dyDescent="0.2">
      <c r="A168" s="181"/>
      <c r="B168" s="165"/>
      <c r="C168" s="161"/>
      <c r="D168" s="161"/>
      <c r="E168" s="161"/>
      <c r="F168" s="161"/>
      <c r="G168" s="161"/>
      <c r="H168" s="161"/>
      <c r="I168" s="161"/>
      <c r="J168" s="161"/>
      <c r="K168" s="180">
        <f t="shared" si="70"/>
        <v>0</v>
      </c>
      <c r="L168" s="180">
        <f t="shared" si="71"/>
        <v>0</v>
      </c>
    </row>
    <row r="169" spans="1:63" s="222" customFormat="1" x14ac:dyDescent="0.2">
      <c r="A169" s="181"/>
      <c r="B169" s="165"/>
      <c r="C169" s="161"/>
      <c r="D169" s="161"/>
      <c r="E169" s="161"/>
      <c r="F169" s="161"/>
      <c r="G169" s="161"/>
      <c r="H169" s="161"/>
      <c r="I169" s="161"/>
      <c r="J169" s="161"/>
      <c r="K169" s="180">
        <f t="shared" si="70"/>
        <v>0</v>
      </c>
      <c r="L169" s="180">
        <f t="shared" si="71"/>
        <v>0</v>
      </c>
    </row>
    <row r="170" spans="1:63" s="222" customFormat="1" x14ac:dyDescent="0.2">
      <c r="A170" s="181"/>
      <c r="B170" s="165"/>
      <c r="C170" s="161"/>
      <c r="D170" s="161"/>
      <c r="E170" s="161"/>
      <c r="F170" s="161"/>
      <c r="G170" s="161"/>
      <c r="H170" s="161"/>
      <c r="I170" s="161"/>
      <c r="J170" s="161"/>
      <c r="K170" s="180">
        <f t="shared" si="70"/>
        <v>0</v>
      </c>
      <c r="L170" s="180">
        <f t="shared" si="71"/>
        <v>0</v>
      </c>
    </row>
    <row r="171" spans="1:63" s="222" customFormat="1" x14ac:dyDescent="0.2">
      <c r="A171" s="181"/>
      <c r="B171" s="165"/>
      <c r="C171" s="161"/>
      <c r="D171" s="161"/>
      <c r="E171" s="161"/>
      <c r="F171" s="161"/>
      <c r="G171" s="161"/>
      <c r="H171" s="161"/>
      <c r="I171" s="161"/>
      <c r="J171" s="161"/>
      <c r="K171" s="180">
        <f t="shared" si="70"/>
        <v>0</v>
      </c>
      <c r="L171" s="180">
        <f t="shared" si="71"/>
        <v>0</v>
      </c>
    </row>
    <row r="172" spans="1:63" s="222" customFormat="1" x14ac:dyDescent="0.2">
      <c r="A172" s="181"/>
      <c r="B172" s="165"/>
      <c r="C172" s="161"/>
      <c r="D172" s="161"/>
      <c r="E172" s="161"/>
      <c r="F172" s="161"/>
      <c r="G172" s="161"/>
      <c r="H172" s="161"/>
      <c r="I172" s="161"/>
      <c r="J172" s="161"/>
      <c r="K172" s="180">
        <f t="shared" si="70"/>
        <v>0</v>
      </c>
      <c r="L172" s="180">
        <f t="shared" si="71"/>
        <v>0</v>
      </c>
    </row>
    <row r="173" spans="1:63" s="222" customFormat="1" x14ac:dyDescent="0.2">
      <c r="A173" s="181"/>
      <c r="B173" s="165"/>
      <c r="C173" s="161"/>
      <c r="D173" s="161"/>
      <c r="E173" s="161"/>
      <c r="F173" s="161"/>
      <c r="G173" s="161"/>
      <c r="H173" s="161"/>
      <c r="I173" s="161"/>
      <c r="J173" s="161"/>
      <c r="K173" s="180">
        <f t="shared" si="70"/>
        <v>0</v>
      </c>
      <c r="L173" s="180">
        <f t="shared" si="71"/>
        <v>0</v>
      </c>
    </row>
    <row r="174" spans="1:63" x14ac:dyDescent="0.2">
      <c r="A174" s="181"/>
      <c r="B174" s="165"/>
      <c r="C174" s="161"/>
      <c r="D174" s="161"/>
      <c r="E174" s="161"/>
      <c r="F174" s="161"/>
      <c r="G174" s="161"/>
      <c r="H174" s="161"/>
      <c r="I174" s="161"/>
      <c r="J174" s="161"/>
      <c r="K174" s="180">
        <f t="shared" si="70"/>
        <v>0</v>
      </c>
      <c r="L174" s="180">
        <f t="shared" si="71"/>
        <v>0</v>
      </c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49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49"/>
      <c r="BH174" s="149"/>
      <c r="BI174" s="149"/>
      <c r="BJ174" s="149"/>
      <c r="BK174" s="149"/>
    </row>
    <row r="175" spans="1:63" s="128" customFormat="1" x14ac:dyDescent="0.2">
      <c r="A175" s="65"/>
      <c r="B175" s="7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  <c r="Z175" s="149"/>
      <c r="AA175" s="149"/>
      <c r="AB175" s="149"/>
      <c r="AC175" s="149"/>
      <c r="AD175" s="149"/>
      <c r="AE175" s="149"/>
      <c r="AF175" s="149"/>
      <c r="AG175" s="149"/>
      <c r="AH175" s="149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49"/>
      <c r="AW175" s="149"/>
      <c r="AX175" s="149"/>
      <c r="AY175" s="149"/>
      <c r="AZ175" s="149"/>
      <c r="BA175" s="149"/>
      <c r="BB175" s="149"/>
      <c r="BC175" s="149"/>
      <c r="BD175" s="149"/>
      <c r="BE175" s="149"/>
      <c r="BF175" s="149"/>
      <c r="BG175" s="149"/>
      <c r="BH175" s="149"/>
      <c r="BI175" s="149"/>
      <c r="BJ175" s="149"/>
      <c r="BK175" s="149"/>
    </row>
    <row r="176" spans="1:63" s="128" customFormat="1" x14ac:dyDescent="0.2">
      <c r="A176" s="65"/>
      <c r="B176" s="7"/>
      <c r="C176" s="131"/>
      <c r="D176" s="131"/>
      <c r="E176" s="131"/>
      <c r="F176" s="131"/>
      <c r="G176" s="131"/>
      <c r="H176" s="131"/>
      <c r="I176" s="131"/>
      <c r="J176" s="131"/>
      <c r="K176" s="131"/>
      <c r="L176" s="131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49"/>
      <c r="AB176" s="149"/>
      <c r="AC176" s="149"/>
      <c r="AD176" s="149"/>
      <c r="AE176" s="149"/>
      <c r="AF176" s="149"/>
      <c r="AG176" s="149"/>
      <c r="AH176" s="149"/>
      <c r="AI176" s="149"/>
      <c r="AJ176" s="149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49"/>
      <c r="AW176" s="149"/>
      <c r="AX176" s="149"/>
      <c r="AY176" s="149"/>
      <c r="AZ176" s="149"/>
      <c r="BA176" s="149"/>
      <c r="BB176" s="149"/>
      <c r="BC176" s="149"/>
      <c r="BD176" s="149"/>
      <c r="BE176" s="149"/>
      <c r="BF176" s="149"/>
      <c r="BG176" s="149"/>
      <c r="BH176" s="149"/>
      <c r="BI176" s="149"/>
      <c r="BJ176" s="149"/>
      <c r="BK176" s="149"/>
    </row>
    <row r="177" spans="1:63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  <c r="Z177" s="149"/>
      <c r="AA177" s="149"/>
      <c r="AB177" s="149"/>
      <c r="AC177" s="149"/>
      <c r="AD177" s="149"/>
      <c r="AE177" s="149"/>
      <c r="AF177" s="149"/>
      <c r="AG177" s="149"/>
      <c r="AH177" s="149"/>
      <c r="AI177" s="149"/>
      <c r="AJ177" s="149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49"/>
      <c r="BH177" s="149"/>
      <c r="BI177" s="149"/>
      <c r="BJ177" s="149"/>
      <c r="BK177" s="149"/>
    </row>
    <row r="178" spans="1:63" x14ac:dyDescent="0.2">
      <c r="A178" s="65" t="s">
        <v>163</v>
      </c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  <c r="Z178" s="149"/>
      <c r="AA178" s="149"/>
      <c r="AB178" s="149"/>
      <c r="AC178" s="149"/>
      <c r="AD178" s="149"/>
      <c r="AE178" s="149"/>
      <c r="AF178" s="149"/>
      <c r="AG178" s="149"/>
      <c r="AH178" s="149"/>
      <c r="AI178" s="149"/>
      <c r="AJ178" s="14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49"/>
      <c r="AW178" s="149"/>
      <c r="AX178" s="149"/>
      <c r="AY178" s="149"/>
      <c r="AZ178" s="149"/>
      <c r="BA178" s="149"/>
      <c r="BB178" s="149"/>
      <c r="BC178" s="149"/>
      <c r="BD178" s="149"/>
      <c r="BE178" s="149"/>
      <c r="BF178" s="149"/>
      <c r="BG178" s="149"/>
      <c r="BH178" s="149"/>
      <c r="BI178" s="149"/>
      <c r="BJ178" s="149"/>
      <c r="BK178" s="149"/>
    </row>
    <row r="179" spans="1:63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 t="s">
        <v>72</v>
      </c>
      <c r="L179" s="3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  <c r="Z179" s="149"/>
      <c r="AA179" s="149"/>
      <c r="AB179" s="149"/>
      <c r="AC179" s="149"/>
      <c r="AD179" s="149"/>
      <c r="AE179" s="149"/>
      <c r="AF179" s="149"/>
      <c r="AG179" s="149"/>
      <c r="AH179" s="149"/>
      <c r="AI179" s="149"/>
      <c r="AJ179" s="149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49"/>
      <c r="AW179" s="149"/>
      <c r="AX179" s="149"/>
      <c r="AY179" s="149"/>
      <c r="AZ179" s="149"/>
      <c r="BA179" s="149"/>
      <c r="BB179" s="149"/>
      <c r="BC179" s="149"/>
      <c r="BD179" s="149"/>
      <c r="BE179" s="149"/>
      <c r="BF179" s="149"/>
      <c r="BG179" s="149"/>
      <c r="BH179" s="149"/>
      <c r="BI179" s="149"/>
      <c r="BJ179" s="149"/>
      <c r="BK179" s="149"/>
    </row>
    <row r="180" spans="1:63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9"/>
      <c r="AB180" s="149"/>
      <c r="AC180" s="149"/>
      <c r="AD180" s="149"/>
      <c r="AE180" s="149"/>
      <c r="AF180" s="149"/>
      <c r="AG180" s="149"/>
      <c r="AH180" s="149"/>
      <c r="AI180" s="149"/>
      <c r="AJ180" s="149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  <c r="BJ180" s="149"/>
      <c r="BK180" s="149"/>
    </row>
    <row r="181" spans="1:63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  <c r="AT181" s="149"/>
      <c r="AU181" s="149"/>
      <c r="AV181" s="149"/>
      <c r="AW181" s="149"/>
      <c r="AX181" s="149"/>
      <c r="AY181" s="149"/>
      <c r="AZ181" s="149"/>
      <c r="BA181" s="149"/>
      <c r="BB181" s="149"/>
      <c r="BC181" s="149"/>
      <c r="BD181" s="149"/>
      <c r="BE181" s="149"/>
      <c r="BF181" s="149"/>
      <c r="BG181" s="149"/>
      <c r="BH181" s="149"/>
      <c r="BI181" s="149"/>
      <c r="BJ181" s="149"/>
      <c r="BK181" s="149"/>
    </row>
    <row r="182" spans="1:63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  <c r="AT182" s="149"/>
      <c r="AU182" s="149"/>
      <c r="AV182" s="149"/>
      <c r="AW182" s="149"/>
      <c r="AX182" s="149"/>
      <c r="AY182" s="149"/>
      <c r="AZ182" s="149"/>
      <c r="BA182" s="149"/>
      <c r="BB182" s="149"/>
      <c r="BC182" s="149"/>
      <c r="BD182" s="149"/>
      <c r="BE182" s="149"/>
      <c r="BF182" s="149"/>
      <c r="BG182" s="149"/>
      <c r="BH182" s="149"/>
      <c r="BI182" s="149"/>
      <c r="BJ182" s="149"/>
      <c r="BK182" s="149"/>
    </row>
    <row r="183" spans="1:63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  <c r="AT183" s="149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49"/>
      <c r="BH183" s="149"/>
      <c r="BI183" s="149"/>
      <c r="BJ183" s="149"/>
      <c r="BK183" s="149"/>
    </row>
    <row r="184" spans="1:63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  <c r="AT184" s="149"/>
      <c r="AU184" s="149"/>
      <c r="AV184" s="149"/>
      <c r="AW184" s="149"/>
      <c r="AX184" s="149"/>
      <c r="AY184" s="149"/>
      <c r="AZ184" s="149"/>
      <c r="BA184" s="149"/>
      <c r="BB184" s="149"/>
      <c r="BC184" s="149"/>
      <c r="BD184" s="149"/>
      <c r="BE184" s="149"/>
      <c r="BF184" s="149"/>
      <c r="BG184" s="149"/>
      <c r="BH184" s="149"/>
      <c r="BI184" s="149"/>
      <c r="BJ184" s="149"/>
      <c r="BK184" s="149"/>
    </row>
    <row r="185" spans="1:63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  <c r="AV185" s="149"/>
      <c r="AW185" s="149"/>
      <c r="AX185" s="149"/>
      <c r="AY185" s="149"/>
      <c r="AZ185" s="149"/>
      <c r="BA185" s="149"/>
      <c r="BB185" s="149"/>
      <c r="BC185" s="149"/>
      <c r="BD185" s="149"/>
      <c r="BE185" s="149"/>
      <c r="BF185" s="149"/>
      <c r="BG185" s="149"/>
      <c r="BH185" s="149"/>
      <c r="BI185" s="149"/>
      <c r="BJ185" s="149"/>
      <c r="BK185" s="149"/>
    </row>
    <row r="186" spans="1:63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  <c r="Z186" s="149"/>
      <c r="AA186" s="149"/>
      <c r="AB186" s="149"/>
      <c r="AC186" s="149"/>
      <c r="AD186" s="149"/>
      <c r="AE186" s="149"/>
      <c r="AF186" s="149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  <c r="AV186" s="149"/>
      <c r="AW186" s="149"/>
      <c r="AX186" s="149"/>
      <c r="AY186" s="149"/>
      <c r="AZ186" s="149"/>
      <c r="BA186" s="149"/>
      <c r="BB186" s="149"/>
      <c r="BC186" s="149"/>
      <c r="BD186" s="149"/>
      <c r="BE186" s="149"/>
      <c r="BF186" s="149"/>
      <c r="BG186" s="149"/>
      <c r="BH186" s="149"/>
      <c r="BI186" s="149"/>
      <c r="BJ186" s="149"/>
      <c r="BK186" s="149"/>
    </row>
    <row r="187" spans="1:63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  <c r="Z187" s="149"/>
      <c r="AA187" s="149"/>
      <c r="AB187" s="149"/>
      <c r="AC187" s="149"/>
      <c r="AD187" s="149"/>
      <c r="AE187" s="149"/>
      <c r="AF187" s="149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  <c r="AV187" s="149"/>
      <c r="AW187" s="149"/>
      <c r="AX187" s="149"/>
      <c r="AY187" s="149"/>
      <c r="AZ187" s="149"/>
      <c r="BA187" s="149"/>
      <c r="BB187" s="149"/>
      <c r="BC187" s="149"/>
      <c r="BD187" s="149"/>
      <c r="BE187" s="149"/>
      <c r="BF187" s="149"/>
      <c r="BG187" s="149"/>
      <c r="BH187" s="149"/>
      <c r="BI187" s="149"/>
      <c r="BJ187" s="149"/>
      <c r="BK187" s="149"/>
    </row>
    <row r="188" spans="1:63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  <c r="Z188" s="149"/>
      <c r="AA188" s="149"/>
      <c r="AB188" s="149"/>
      <c r="AC188" s="149"/>
      <c r="AD188" s="149"/>
      <c r="AE188" s="149"/>
      <c r="AF188" s="149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  <c r="AV188" s="149"/>
      <c r="AW188" s="149"/>
      <c r="AX188" s="149"/>
      <c r="AY188" s="149"/>
      <c r="AZ188" s="149"/>
      <c r="BA188" s="149"/>
      <c r="BB188" s="149"/>
      <c r="BC188" s="149"/>
      <c r="BD188" s="149"/>
      <c r="BE188" s="149"/>
      <c r="BF188" s="149"/>
      <c r="BG188" s="149"/>
      <c r="BH188" s="149"/>
      <c r="BI188" s="149"/>
      <c r="BJ188" s="149"/>
      <c r="BK188" s="149"/>
    </row>
    <row r="189" spans="1:63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  <c r="Z189" s="149"/>
      <c r="AA189" s="149"/>
      <c r="AB189" s="149"/>
      <c r="AC189" s="149"/>
      <c r="AD189" s="149"/>
      <c r="AE189" s="149"/>
      <c r="AF189" s="149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49"/>
      <c r="BH189" s="149"/>
      <c r="BI189" s="149"/>
      <c r="BJ189" s="149"/>
      <c r="BK189" s="149"/>
    </row>
    <row r="190" spans="1:63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  <c r="AV190" s="149"/>
      <c r="AW190" s="149"/>
      <c r="AX190" s="149"/>
      <c r="AY190" s="149"/>
      <c r="AZ190" s="149"/>
      <c r="BA190" s="149"/>
      <c r="BB190" s="149"/>
      <c r="BC190" s="149"/>
      <c r="BD190" s="149"/>
      <c r="BE190" s="149"/>
      <c r="BF190" s="149"/>
      <c r="BG190" s="149"/>
      <c r="BH190" s="149"/>
      <c r="BI190" s="149"/>
      <c r="BJ190" s="149"/>
      <c r="BK190" s="149"/>
    </row>
    <row r="191" spans="1:63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149"/>
      <c r="AC191" s="149"/>
      <c r="AD191" s="149"/>
      <c r="AE191" s="149"/>
      <c r="AF191" s="149"/>
      <c r="AG191" s="149"/>
      <c r="AH191" s="149"/>
      <c r="AI191" s="149"/>
      <c r="AJ191" s="149"/>
      <c r="AK191" s="149"/>
      <c r="AL191" s="149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49"/>
      <c r="BA191" s="149"/>
      <c r="BB191" s="149"/>
      <c r="BC191" s="149"/>
      <c r="BD191" s="149"/>
      <c r="BE191" s="149"/>
      <c r="BF191" s="149"/>
      <c r="BG191" s="149"/>
      <c r="BH191" s="149"/>
      <c r="BI191" s="149"/>
      <c r="BJ191" s="149"/>
      <c r="BK191" s="149"/>
    </row>
    <row r="192" spans="1:63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  <c r="Z192" s="149"/>
      <c r="AA192" s="149"/>
      <c r="AB192" s="149"/>
      <c r="AC192" s="149"/>
      <c r="AD192" s="149"/>
      <c r="AE192" s="149"/>
      <c r="AF192" s="149"/>
      <c r="AG192" s="149"/>
      <c r="AH192" s="149"/>
      <c r="AI192" s="149"/>
      <c r="AJ192" s="149"/>
      <c r="AK192" s="149"/>
      <c r="AL192" s="149"/>
      <c r="AM192" s="149"/>
      <c r="AN192" s="149"/>
      <c r="AO192" s="149"/>
      <c r="AP192" s="149"/>
      <c r="AQ192" s="149"/>
      <c r="AR192" s="149"/>
      <c r="AS192" s="149"/>
      <c r="AT192" s="149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49"/>
      <c r="BH192" s="149"/>
      <c r="BI192" s="149"/>
      <c r="BJ192" s="149"/>
      <c r="BK192" s="149"/>
    </row>
    <row r="193" spans="1:63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  <c r="AT193" s="149"/>
      <c r="AU193" s="149"/>
      <c r="AV193" s="149"/>
      <c r="AW193" s="149"/>
      <c r="AX193" s="149"/>
      <c r="AY193" s="149"/>
      <c r="AZ193" s="149"/>
      <c r="BA193" s="149"/>
      <c r="BB193" s="149"/>
      <c r="BC193" s="149"/>
      <c r="BD193" s="149"/>
      <c r="BE193" s="149"/>
      <c r="BF193" s="149"/>
      <c r="BG193" s="149"/>
      <c r="BH193" s="149"/>
      <c r="BI193" s="149"/>
      <c r="BJ193" s="149"/>
      <c r="BK193" s="149"/>
    </row>
    <row r="194" spans="1:63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  <c r="AT194" s="149"/>
      <c r="AU194" s="149"/>
      <c r="AV194" s="149"/>
      <c r="AW194" s="149"/>
      <c r="AX194" s="149"/>
      <c r="AY194" s="149"/>
      <c r="AZ194" s="149"/>
      <c r="BA194" s="149"/>
      <c r="BB194" s="149"/>
      <c r="BC194" s="149"/>
      <c r="BD194" s="149"/>
      <c r="BE194" s="149"/>
      <c r="BF194" s="149"/>
      <c r="BG194" s="149"/>
      <c r="BH194" s="149"/>
      <c r="BI194" s="149"/>
      <c r="BJ194" s="149"/>
      <c r="BK194" s="149"/>
    </row>
    <row r="195" spans="1:63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  <c r="AT195" s="149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49"/>
      <c r="BH195" s="149"/>
      <c r="BI195" s="149"/>
      <c r="BJ195" s="149"/>
      <c r="BK195" s="149"/>
    </row>
    <row r="196" spans="1:63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  <c r="AT196" s="149"/>
      <c r="AU196" s="149"/>
      <c r="AV196" s="149"/>
      <c r="AW196" s="149"/>
      <c r="AX196" s="149"/>
      <c r="AY196" s="149"/>
      <c r="AZ196" s="149"/>
      <c r="BA196" s="149"/>
      <c r="BB196" s="149"/>
      <c r="BC196" s="149"/>
      <c r="BD196" s="149"/>
      <c r="BE196" s="149"/>
      <c r="BF196" s="149"/>
      <c r="BG196" s="149"/>
      <c r="BH196" s="149"/>
      <c r="BI196" s="149"/>
      <c r="BJ196" s="149"/>
      <c r="BK196" s="149"/>
    </row>
    <row r="197" spans="1:63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49"/>
      <c r="AE197" s="149"/>
      <c r="AF197" s="149"/>
      <c r="AG197" s="149"/>
      <c r="AH197" s="149"/>
      <c r="AI197" s="149"/>
      <c r="AJ197" s="149"/>
      <c r="AK197" s="149"/>
      <c r="AL197" s="149"/>
      <c r="AM197" s="149"/>
      <c r="AN197" s="149"/>
      <c r="AO197" s="149"/>
      <c r="AP197" s="149"/>
      <c r="AQ197" s="149"/>
      <c r="AR197" s="149"/>
      <c r="AS197" s="149"/>
      <c r="AT197" s="149"/>
      <c r="AU197" s="149"/>
      <c r="AV197" s="149"/>
      <c r="AW197" s="149"/>
      <c r="AX197" s="149"/>
      <c r="AY197" s="149"/>
      <c r="AZ197" s="149"/>
      <c r="BA197" s="149"/>
      <c r="BB197" s="149"/>
      <c r="BC197" s="149"/>
      <c r="BD197" s="149"/>
      <c r="BE197" s="149"/>
      <c r="BF197" s="149"/>
      <c r="BG197" s="149"/>
      <c r="BH197" s="149"/>
      <c r="BI197" s="149"/>
      <c r="BJ197" s="149"/>
      <c r="BK197" s="149"/>
    </row>
    <row r="198" spans="1:63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49"/>
      <c r="AE198" s="149"/>
      <c r="AF198" s="149"/>
      <c r="AG198" s="149"/>
      <c r="AH198" s="149"/>
      <c r="AI198" s="149"/>
      <c r="AJ198" s="149"/>
      <c r="AK198" s="149"/>
      <c r="AL198" s="149"/>
      <c r="AM198" s="149"/>
      <c r="AN198" s="149"/>
      <c r="AO198" s="149"/>
      <c r="AP198" s="149"/>
      <c r="AQ198" s="149"/>
      <c r="AR198" s="149"/>
      <c r="AS198" s="149"/>
      <c r="AT198" s="149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49"/>
      <c r="BH198" s="149"/>
      <c r="BI198" s="149"/>
      <c r="BJ198" s="149"/>
      <c r="BK198" s="149"/>
    </row>
    <row r="199" spans="1:63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49"/>
      <c r="AE199" s="149"/>
      <c r="AF199" s="149"/>
      <c r="AG199" s="149"/>
      <c r="AH199" s="149"/>
      <c r="AI199" s="149"/>
      <c r="AJ199" s="149"/>
      <c r="AK199" s="149"/>
      <c r="AL199" s="149"/>
      <c r="AM199" s="149"/>
      <c r="AN199" s="149"/>
      <c r="AO199" s="149"/>
      <c r="AP199" s="149"/>
      <c r="AQ199" s="149"/>
      <c r="AR199" s="149"/>
      <c r="AS199" s="149"/>
      <c r="AT199" s="149"/>
      <c r="AU199" s="149"/>
      <c r="AV199" s="149"/>
      <c r="AW199" s="149"/>
      <c r="AX199" s="149"/>
      <c r="AY199" s="149"/>
      <c r="AZ199" s="149"/>
      <c r="BA199" s="149"/>
      <c r="BB199" s="149"/>
      <c r="BC199" s="149"/>
      <c r="BD199" s="149"/>
      <c r="BE199" s="149"/>
      <c r="BF199" s="149"/>
      <c r="BG199" s="149"/>
      <c r="BH199" s="149"/>
      <c r="BI199" s="149"/>
      <c r="BJ199" s="149"/>
      <c r="BK199" s="149"/>
    </row>
    <row r="200" spans="1:63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  <c r="Z200" s="149"/>
      <c r="AA200" s="149"/>
      <c r="AB200" s="149"/>
      <c r="AC200" s="149"/>
      <c r="AD200" s="149"/>
      <c r="AE200" s="149"/>
      <c r="AF200" s="149"/>
      <c r="AG200" s="149"/>
      <c r="AH200" s="149"/>
      <c r="AI200" s="149"/>
      <c r="AJ200" s="149"/>
      <c r="AK200" s="149"/>
      <c r="AL200" s="149"/>
      <c r="AM200" s="149"/>
      <c r="AN200" s="149"/>
      <c r="AO200" s="149"/>
      <c r="AP200" s="149"/>
      <c r="AQ200" s="149"/>
      <c r="AR200" s="149"/>
      <c r="AS200" s="149"/>
      <c r="AT200" s="149"/>
      <c r="AU200" s="149"/>
      <c r="AV200" s="149"/>
      <c r="AW200" s="149"/>
      <c r="AX200" s="149"/>
      <c r="AY200" s="149"/>
      <c r="AZ200" s="149"/>
      <c r="BA200" s="149"/>
      <c r="BB200" s="149"/>
      <c r="BC200" s="149"/>
      <c r="BD200" s="149"/>
      <c r="BE200" s="149"/>
      <c r="BF200" s="149"/>
      <c r="BG200" s="149"/>
      <c r="BH200" s="149"/>
      <c r="BI200" s="149"/>
      <c r="BJ200" s="149"/>
      <c r="BK200" s="149"/>
    </row>
    <row r="201" spans="1:63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</row>
    <row r="202" spans="1:63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49"/>
      <c r="AE202" s="149"/>
      <c r="AF202" s="149"/>
      <c r="AG202" s="149"/>
      <c r="AH202" s="149"/>
      <c r="AI202" s="149"/>
      <c r="AJ202" s="149"/>
      <c r="AK202" s="149"/>
      <c r="AL202" s="149"/>
      <c r="AM202" s="149"/>
      <c r="AN202" s="149"/>
      <c r="AO202" s="149"/>
      <c r="AP202" s="149"/>
      <c r="AQ202" s="149"/>
      <c r="AR202" s="149"/>
      <c r="AS202" s="149"/>
      <c r="AT202" s="149"/>
      <c r="AU202" s="149"/>
      <c r="AV202" s="149"/>
      <c r="AW202" s="149"/>
      <c r="AX202" s="149"/>
      <c r="AY202" s="149"/>
      <c r="AZ202" s="149"/>
      <c r="BA202" s="149"/>
      <c r="BB202" s="149"/>
      <c r="BC202" s="149"/>
      <c r="BD202" s="149"/>
      <c r="BE202" s="149"/>
      <c r="BF202" s="149"/>
      <c r="BG202" s="149"/>
      <c r="BH202" s="149"/>
      <c r="BI202" s="149"/>
      <c r="BJ202" s="149"/>
      <c r="BK202" s="149"/>
    </row>
    <row r="203" spans="1:63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  <c r="Z203" s="149"/>
      <c r="AA203" s="149"/>
      <c r="AB203" s="149"/>
      <c r="AC203" s="149"/>
      <c r="AD203" s="149"/>
      <c r="AE203" s="149"/>
      <c r="AF203" s="149"/>
      <c r="AG203" s="149"/>
      <c r="AH203" s="149"/>
      <c r="AI203" s="149"/>
      <c r="AJ203" s="149"/>
      <c r="AK203" s="149"/>
      <c r="AL203" s="149"/>
      <c r="AM203" s="149"/>
      <c r="AN203" s="149"/>
      <c r="AO203" s="149"/>
      <c r="AP203" s="149"/>
      <c r="AQ203" s="149"/>
      <c r="AR203" s="149"/>
      <c r="AS203" s="149"/>
      <c r="AT203" s="149"/>
      <c r="AU203" s="149"/>
      <c r="AV203" s="149"/>
      <c r="AW203" s="149"/>
      <c r="AX203" s="149"/>
      <c r="AY203" s="149"/>
      <c r="AZ203" s="149"/>
      <c r="BA203" s="149"/>
      <c r="BB203" s="149"/>
      <c r="BC203" s="149"/>
      <c r="BD203" s="149"/>
      <c r="BE203" s="149"/>
      <c r="BF203" s="149"/>
      <c r="BG203" s="149"/>
      <c r="BH203" s="149"/>
      <c r="BI203" s="149"/>
      <c r="BJ203" s="149"/>
      <c r="BK203" s="149"/>
    </row>
    <row r="204" spans="1:63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49"/>
      <c r="AB204" s="149"/>
      <c r="AC204" s="149"/>
      <c r="AD204" s="149"/>
      <c r="AE204" s="149"/>
      <c r="AF204" s="149"/>
      <c r="AG204" s="149"/>
      <c r="AH204" s="149"/>
      <c r="AI204" s="149"/>
      <c r="AJ204" s="149"/>
      <c r="AK204" s="149"/>
      <c r="AL204" s="149"/>
      <c r="AM204" s="149"/>
      <c r="AN204" s="149"/>
      <c r="AO204" s="149"/>
      <c r="AP204" s="149"/>
      <c r="AQ204" s="149"/>
      <c r="AR204" s="149"/>
      <c r="AS204" s="149"/>
      <c r="AT204" s="149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49"/>
      <c r="BH204" s="149"/>
      <c r="BI204" s="149"/>
      <c r="BJ204" s="149"/>
      <c r="BK204" s="149"/>
    </row>
    <row r="205" spans="1:63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  <c r="AT205" s="149"/>
      <c r="AU205" s="149"/>
      <c r="AV205" s="149"/>
      <c r="AW205" s="149"/>
      <c r="AX205" s="149"/>
      <c r="AY205" s="149"/>
      <c r="AZ205" s="149"/>
      <c r="BA205" s="149"/>
      <c r="BB205" s="149"/>
      <c r="BC205" s="149"/>
      <c r="BD205" s="149"/>
      <c r="BE205" s="149"/>
      <c r="BF205" s="149"/>
      <c r="BG205" s="149"/>
      <c r="BH205" s="149"/>
      <c r="BI205" s="149"/>
      <c r="BJ205" s="149"/>
      <c r="BK205" s="149"/>
    </row>
    <row r="206" spans="1:63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  <c r="AT206" s="149"/>
      <c r="AU206" s="149"/>
      <c r="AV206" s="149"/>
      <c r="AW206" s="149"/>
      <c r="AX206" s="149"/>
      <c r="AY206" s="149"/>
      <c r="AZ206" s="149"/>
      <c r="BA206" s="149"/>
      <c r="BB206" s="149"/>
      <c r="BC206" s="149"/>
      <c r="BD206" s="149"/>
      <c r="BE206" s="149"/>
      <c r="BF206" s="149"/>
      <c r="BG206" s="149"/>
      <c r="BH206" s="149"/>
      <c r="BI206" s="149"/>
      <c r="BJ206" s="149"/>
      <c r="BK206" s="149"/>
    </row>
    <row r="207" spans="1:63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  <c r="AT207" s="149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49"/>
      <c r="BH207" s="149"/>
      <c r="BI207" s="149"/>
      <c r="BJ207" s="149"/>
      <c r="BK207" s="149"/>
    </row>
    <row r="208" spans="1:63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  <c r="AT208" s="149"/>
      <c r="AU208" s="149"/>
      <c r="AV208" s="149"/>
      <c r="AW208" s="149"/>
      <c r="AX208" s="149"/>
      <c r="AY208" s="149"/>
      <c r="AZ208" s="149"/>
      <c r="BA208" s="149"/>
      <c r="BB208" s="149"/>
      <c r="BC208" s="149"/>
      <c r="BD208" s="149"/>
      <c r="BE208" s="149"/>
      <c r="BF208" s="149"/>
      <c r="BG208" s="149"/>
      <c r="BH208" s="149"/>
      <c r="BI208" s="149"/>
      <c r="BJ208" s="149"/>
      <c r="BK208" s="149"/>
    </row>
    <row r="209" spans="1:63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49"/>
      <c r="AB209" s="149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49"/>
      <c r="AS209" s="149"/>
      <c r="AT209" s="149"/>
      <c r="AU209" s="149"/>
      <c r="AV209" s="149"/>
      <c r="AW209" s="149"/>
      <c r="AX209" s="149"/>
      <c r="AY209" s="149"/>
      <c r="AZ209" s="149"/>
      <c r="BA209" s="149"/>
      <c r="BB209" s="149"/>
      <c r="BC209" s="149"/>
      <c r="BD209" s="149"/>
      <c r="BE209" s="149"/>
      <c r="BF209" s="149"/>
      <c r="BG209" s="149"/>
      <c r="BH209" s="149"/>
      <c r="BI209" s="149"/>
      <c r="BJ209" s="149"/>
      <c r="BK209" s="149"/>
    </row>
    <row r="210" spans="1:63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49"/>
      <c r="AB210" s="149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49"/>
      <c r="AS210" s="149"/>
      <c r="AT210" s="149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49"/>
      <c r="BH210" s="149"/>
      <c r="BI210" s="149"/>
      <c r="BJ210" s="149"/>
      <c r="BK210" s="149"/>
    </row>
    <row r="211" spans="1:63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49"/>
      <c r="N211" s="149"/>
      <c r="O211" s="149"/>
      <c r="P211" s="149"/>
      <c r="Q211" s="149"/>
      <c r="R211" s="149"/>
      <c r="S211" s="149"/>
      <c r="T211" s="149"/>
      <c r="U211" s="149"/>
      <c r="V211" s="149"/>
      <c r="W211" s="149"/>
      <c r="X211" s="149"/>
      <c r="Y211" s="149"/>
      <c r="Z211" s="149"/>
      <c r="AA211" s="149"/>
      <c r="AB211" s="149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49"/>
      <c r="AS211" s="149"/>
      <c r="AT211" s="149"/>
      <c r="AU211" s="149"/>
      <c r="AV211" s="149"/>
      <c r="AW211" s="149"/>
      <c r="AX211" s="149"/>
      <c r="AY211" s="149"/>
      <c r="AZ211" s="149"/>
      <c r="BA211" s="149"/>
      <c r="BB211" s="149"/>
      <c r="BC211" s="149"/>
      <c r="BD211" s="149"/>
      <c r="BE211" s="149"/>
      <c r="BF211" s="149"/>
      <c r="BG211" s="149"/>
      <c r="BH211" s="149"/>
      <c r="BI211" s="149"/>
      <c r="BJ211" s="149"/>
      <c r="BK211" s="149"/>
    </row>
    <row r="212" spans="1:63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49"/>
      <c r="N212" s="149"/>
      <c r="O212" s="149"/>
      <c r="P212" s="149"/>
      <c r="Q212" s="149"/>
      <c r="R212" s="149"/>
      <c r="S212" s="149"/>
      <c r="T212" s="149"/>
      <c r="U212" s="149"/>
      <c r="V212" s="149"/>
      <c r="W212" s="149"/>
      <c r="X212" s="149"/>
      <c r="Y212" s="149"/>
      <c r="Z212" s="149"/>
      <c r="AA212" s="149"/>
      <c r="AB212" s="149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49"/>
      <c r="BA212" s="149"/>
      <c r="BB212" s="149"/>
      <c r="BC212" s="149"/>
      <c r="BD212" s="149"/>
      <c r="BE212" s="149"/>
      <c r="BF212" s="149"/>
      <c r="BG212" s="149"/>
      <c r="BH212" s="149"/>
      <c r="BI212" s="149"/>
      <c r="BJ212" s="149"/>
      <c r="BK212" s="149"/>
    </row>
    <row r="213" spans="1:63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49"/>
      <c r="N213" s="149"/>
      <c r="O213" s="149"/>
      <c r="P213" s="149"/>
      <c r="Q213" s="149"/>
      <c r="R213" s="149"/>
      <c r="S213" s="149"/>
      <c r="T213" s="149"/>
      <c r="U213" s="149"/>
      <c r="V213" s="149"/>
      <c r="W213" s="149"/>
      <c r="X213" s="149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49"/>
      <c r="AS213" s="149"/>
      <c r="AT213" s="149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49"/>
      <c r="BH213" s="149"/>
      <c r="BI213" s="149"/>
      <c r="BJ213" s="149"/>
      <c r="BK213" s="149"/>
    </row>
    <row r="214" spans="1:63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49"/>
      <c r="N214" s="149"/>
      <c r="O214" s="149"/>
      <c r="P214" s="149"/>
      <c r="Q214" s="149"/>
      <c r="R214" s="149"/>
      <c r="S214" s="149"/>
      <c r="T214" s="149"/>
      <c r="U214" s="149"/>
      <c r="V214" s="149"/>
      <c r="W214" s="149"/>
      <c r="X214" s="149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49"/>
      <c r="AS214" s="149"/>
      <c r="AT214" s="149"/>
      <c r="AU214" s="149"/>
      <c r="AV214" s="149"/>
      <c r="AW214" s="149"/>
      <c r="AX214" s="149"/>
      <c r="AY214" s="149"/>
      <c r="AZ214" s="149"/>
      <c r="BA214" s="149"/>
      <c r="BB214" s="149"/>
      <c r="BC214" s="149"/>
      <c r="BD214" s="149"/>
      <c r="BE214" s="149"/>
      <c r="BF214" s="149"/>
      <c r="BG214" s="149"/>
      <c r="BH214" s="149"/>
      <c r="BI214" s="149"/>
      <c r="BJ214" s="149"/>
      <c r="BK214" s="149"/>
    </row>
    <row r="215" spans="1:63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49"/>
      <c r="N215" s="149"/>
      <c r="O215" s="149"/>
      <c r="P215" s="149"/>
      <c r="Q215" s="149"/>
      <c r="R215" s="149"/>
      <c r="S215" s="149"/>
      <c r="T215" s="149"/>
      <c r="U215" s="149"/>
      <c r="V215" s="149"/>
      <c r="W215" s="149"/>
      <c r="X215" s="149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49"/>
      <c r="AS215" s="149"/>
      <c r="AT215" s="149"/>
      <c r="AU215" s="149"/>
      <c r="AV215" s="149"/>
      <c r="AW215" s="149"/>
      <c r="AX215" s="149"/>
      <c r="AY215" s="149"/>
      <c r="AZ215" s="149"/>
      <c r="BA215" s="149"/>
      <c r="BB215" s="149"/>
      <c r="BC215" s="149"/>
      <c r="BD215" s="149"/>
      <c r="BE215" s="149"/>
      <c r="BF215" s="149"/>
      <c r="BG215" s="149"/>
      <c r="BH215" s="149"/>
      <c r="BI215" s="149"/>
      <c r="BJ215" s="149"/>
      <c r="BK215" s="149"/>
    </row>
    <row r="216" spans="1:63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49"/>
      <c r="N216" s="149"/>
      <c r="O216" s="149"/>
      <c r="P216" s="149"/>
      <c r="Q216" s="149"/>
      <c r="R216" s="149"/>
      <c r="S216" s="149"/>
      <c r="T216" s="149"/>
      <c r="U216" s="149"/>
      <c r="V216" s="149"/>
      <c r="W216" s="149"/>
      <c r="X216" s="149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49"/>
      <c r="AS216" s="149"/>
      <c r="AT216" s="149"/>
      <c r="AU216" s="149"/>
      <c r="AV216" s="149"/>
      <c r="AW216" s="149"/>
      <c r="AX216" s="149"/>
      <c r="AY216" s="149"/>
      <c r="AZ216" s="149"/>
      <c r="BA216" s="149"/>
      <c r="BB216" s="149"/>
      <c r="BC216" s="149"/>
      <c r="BD216" s="149"/>
      <c r="BE216" s="149"/>
      <c r="BF216" s="149"/>
      <c r="BG216" s="149"/>
      <c r="BH216" s="149"/>
      <c r="BI216" s="149"/>
      <c r="BJ216" s="149"/>
      <c r="BK216" s="149"/>
    </row>
    <row r="217" spans="1:63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49"/>
      <c r="N217" s="149"/>
      <c r="O217" s="149"/>
      <c r="P217" s="149"/>
      <c r="Q217" s="149"/>
      <c r="R217" s="149"/>
      <c r="S217" s="149"/>
      <c r="T217" s="149"/>
      <c r="U217" s="149"/>
      <c r="V217" s="149"/>
      <c r="W217" s="149"/>
      <c r="X217" s="149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49"/>
      <c r="AS217" s="149"/>
      <c r="AT217" s="149"/>
      <c r="AU217" s="149"/>
      <c r="AV217" s="149"/>
      <c r="AW217" s="149"/>
      <c r="AX217" s="149"/>
      <c r="AY217" s="149"/>
      <c r="AZ217" s="149"/>
      <c r="BA217" s="149"/>
      <c r="BB217" s="149"/>
      <c r="BC217" s="149"/>
      <c r="BD217" s="149"/>
      <c r="BE217" s="149"/>
      <c r="BF217" s="149"/>
      <c r="BG217" s="149"/>
      <c r="BH217" s="149"/>
      <c r="BI217" s="149"/>
      <c r="BJ217" s="149"/>
      <c r="BK217" s="149"/>
    </row>
    <row r="218" spans="1:63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49"/>
      <c r="N218" s="149"/>
      <c r="O218" s="149"/>
      <c r="P218" s="149"/>
      <c r="Q218" s="149"/>
      <c r="R218" s="149"/>
      <c r="S218" s="149"/>
      <c r="T218" s="149"/>
      <c r="U218" s="149"/>
      <c r="V218" s="149"/>
      <c r="W218" s="149"/>
      <c r="X218" s="149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49"/>
      <c r="AS218" s="149"/>
      <c r="AT218" s="149"/>
      <c r="AU218" s="149"/>
      <c r="AV218" s="149"/>
      <c r="AW218" s="149"/>
      <c r="AX218" s="149"/>
      <c r="AY218" s="149"/>
      <c r="AZ218" s="149"/>
      <c r="BA218" s="149"/>
      <c r="BB218" s="149"/>
      <c r="BC218" s="149"/>
      <c r="BD218" s="149"/>
      <c r="BE218" s="149"/>
      <c r="BF218" s="149"/>
      <c r="BG218" s="149"/>
      <c r="BH218" s="149"/>
      <c r="BI218" s="149"/>
      <c r="BJ218" s="149"/>
      <c r="BK218" s="149"/>
    </row>
    <row r="219" spans="1:63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49"/>
      <c r="N219" s="149"/>
      <c r="O219" s="149"/>
      <c r="P219" s="149"/>
      <c r="Q219" s="149"/>
      <c r="R219" s="149"/>
      <c r="S219" s="149"/>
      <c r="T219" s="149"/>
      <c r="U219" s="149"/>
      <c r="V219" s="149"/>
      <c r="W219" s="149"/>
      <c r="X219" s="149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49"/>
      <c r="AS219" s="149"/>
      <c r="AT219" s="149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49"/>
      <c r="BH219" s="149"/>
      <c r="BI219" s="149"/>
      <c r="BJ219" s="149"/>
      <c r="BK219" s="149"/>
    </row>
    <row r="220" spans="1:63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49"/>
      <c r="AS220" s="149"/>
      <c r="AT220" s="149"/>
      <c r="AU220" s="149"/>
      <c r="AV220" s="149"/>
      <c r="AW220" s="149"/>
      <c r="AX220" s="149"/>
      <c r="AY220" s="149"/>
      <c r="AZ220" s="149"/>
      <c r="BA220" s="149"/>
      <c r="BB220" s="149"/>
      <c r="BC220" s="149"/>
      <c r="BD220" s="149"/>
      <c r="BE220" s="149"/>
      <c r="BF220" s="149"/>
      <c r="BG220" s="149"/>
      <c r="BH220" s="149"/>
      <c r="BI220" s="149"/>
      <c r="BJ220" s="149"/>
      <c r="BK220" s="149"/>
    </row>
    <row r="221" spans="1:63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49"/>
      <c r="AS221" s="149"/>
      <c r="AT221" s="149"/>
      <c r="AU221" s="149"/>
      <c r="AV221" s="149"/>
      <c r="AW221" s="149"/>
      <c r="AX221" s="149"/>
      <c r="AY221" s="149"/>
      <c r="AZ221" s="149"/>
      <c r="BA221" s="149"/>
      <c r="BB221" s="149"/>
      <c r="BC221" s="149"/>
      <c r="BD221" s="149"/>
      <c r="BE221" s="149"/>
      <c r="BF221" s="149"/>
      <c r="BG221" s="149"/>
      <c r="BH221" s="149"/>
      <c r="BI221" s="149"/>
      <c r="BJ221" s="149"/>
      <c r="BK221" s="149"/>
    </row>
    <row r="222" spans="1:63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49"/>
      <c r="AS222" s="149"/>
      <c r="AT222" s="149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49"/>
      <c r="BH222" s="149"/>
      <c r="BI222" s="149"/>
      <c r="BJ222" s="149"/>
      <c r="BK222" s="149"/>
    </row>
    <row r="223" spans="1:63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49"/>
      <c r="N223" s="149"/>
      <c r="O223" s="149"/>
      <c r="P223" s="149"/>
      <c r="Q223" s="149"/>
      <c r="R223" s="149"/>
      <c r="S223" s="149"/>
      <c r="T223" s="149"/>
      <c r="U223" s="149"/>
      <c r="V223" s="149"/>
      <c r="W223" s="149"/>
      <c r="X223" s="149"/>
      <c r="Y223" s="149"/>
      <c r="Z223" s="149"/>
      <c r="AA223" s="149"/>
      <c r="AB223" s="149"/>
      <c r="AC223" s="149"/>
      <c r="AD223" s="149"/>
      <c r="AE223" s="149"/>
      <c r="AF223" s="149"/>
      <c r="AG223" s="149"/>
      <c r="AH223" s="149"/>
      <c r="AI223" s="149"/>
      <c r="AJ223" s="149"/>
      <c r="AK223" s="149"/>
      <c r="AL223" s="149"/>
      <c r="AM223" s="149"/>
      <c r="AN223" s="149"/>
      <c r="AO223" s="149"/>
      <c r="AP223" s="149"/>
      <c r="AQ223" s="149"/>
      <c r="AR223" s="149"/>
      <c r="AS223" s="149"/>
      <c r="AT223" s="149"/>
      <c r="AU223" s="149"/>
      <c r="AV223" s="149"/>
      <c r="AW223" s="149"/>
      <c r="AX223" s="149"/>
      <c r="AY223" s="149"/>
      <c r="AZ223" s="149"/>
      <c r="BA223" s="149"/>
      <c r="BB223" s="149"/>
      <c r="BC223" s="149"/>
      <c r="BD223" s="149"/>
      <c r="BE223" s="149"/>
      <c r="BF223" s="149"/>
      <c r="BG223" s="149"/>
      <c r="BH223" s="149"/>
      <c r="BI223" s="149"/>
      <c r="BJ223" s="149"/>
      <c r="BK223" s="149"/>
    </row>
    <row r="224" spans="1:63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49"/>
      <c r="N224" s="149"/>
      <c r="O224" s="149"/>
      <c r="P224" s="149"/>
      <c r="Q224" s="149"/>
      <c r="R224" s="149"/>
      <c r="S224" s="149"/>
      <c r="T224" s="149"/>
      <c r="U224" s="149"/>
      <c r="V224" s="149"/>
      <c r="W224" s="149"/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  <c r="BH224" s="149"/>
      <c r="BI224" s="149"/>
      <c r="BJ224" s="149"/>
      <c r="BK224" s="149"/>
    </row>
    <row r="225" spans="1:63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49"/>
      <c r="N225" s="149"/>
      <c r="O225" s="149"/>
      <c r="P225" s="149"/>
      <c r="Q225" s="149"/>
      <c r="R225" s="149"/>
      <c r="S225" s="149"/>
      <c r="T225" s="149"/>
      <c r="U225" s="149"/>
      <c r="V225" s="149"/>
      <c r="W225" s="149"/>
      <c r="X225" s="149"/>
      <c r="Y225" s="149"/>
      <c r="Z225" s="149"/>
      <c r="AA225" s="149"/>
      <c r="AB225" s="149"/>
      <c r="AC225" s="149"/>
      <c r="AD225" s="149"/>
      <c r="AE225" s="149"/>
      <c r="AF225" s="149"/>
      <c r="AG225" s="149"/>
      <c r="AH225" s="149"/>
      <c r="AI225" s="149"/>
      <c r="AJ225" s="149"/>
      <c r="AK225" s="149"/>
      <c r="AL225" s="149"/>
      <c r="AM225" s="149"/>
      <c r="AN225" s="149"/>
      <c r="AO225" s="149"/>
      <c r="AP225" s="149"/>
      <c r="AQ225" s="149"/>
      <c r="AR225" s="149"/>
      <c r="AS225" s="149"/>
      <c r="AT225" s="149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49"/>
      <c r="BH225" s="149"/>
      <c r="BI225" s="149"/>
      <c r="BJ225" s="149"/>
      <c r="BK225" s="149"/>
    </row>
    <row r="226" spans="1:63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49"/>
      <c r="N226" s="149"/>
      <c r="O226" s="149"/>
      <c r="P226" s="149"/>
      <c r="Q226" s="149"/>
      <c r="R226" s="149"/>
      <c r="S226" s="149"/>
      <c r="T226" s="149"/>
      <c r="U226" s="149"/>
      <c r="V226" s="149"/>
      <c r="W226" s="149"/>
      <c r="X226" s="149"/>
      <c r="Y226" s="149"/>
      <c r="Z226" s="149"/>
      <c r="AA226" s="149"/>
      <c r="AB226" s="149"/>
      <c r="AC226" s="149"/>
      <c r="AD226" s="149"/>
      <c r="AE226" s="149"/>
      <c r="AF226" s="149"/>
      <c r="AG226" s="149"/>
      <c r="AH226" s="149"/>
      <c r="AI226" s="149"/>
      <c r="AJ226" s="149"/>
      <c r="AK226" s="149"/>
      <c r="AL226" s="149"/>
      <c r="AM226" s="149"/>
      <c r="AN226" s="149"/>
      <c r="AO226" s="149"/>
      <c r="AP226" s="149"/>
      <c r="AQ226" s="149"/>
      <c r="AR226" s="149"/>
      <c r="AS226" s="149"/>
      <c r="AT226" s="149"/>
      <c r="AU226" s="149"/>
      <c r="AV226" s="149"/>
      <c r="AW226" s="149"/>
      <c r="AX226" s="149"/>
      <c r="AY226" s="149"/>
      <c r="AZ226" s="149"/>
      <c r="BA226" s="149"/>
      <c r="BB226" s="149"/>
      <c r="BC226" s="149"/>
      <c r="BD226" s="149"/>
      <c r="BE226" s="149"/>
      <c r="BF226" s="149"/>
      <c r="BG226" s="149"/>
      <c r="BH226" s="149"/>
      <c r="BI226" s="149"/>
      <c r="BJ226" s="149"/>
      <c r="BK226" s="149"/>
    </row>
    <row r="227" spans="1:63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49"/>
      <c r="N227" s="149"/>
      <c r="O227" s="149"/>
      <c r="P227" s="149"/>
      <c r="Q227" s="149"/>
      <c r="R227" s="149"/>
      <c r="S227" s="149"/>
      <c r="T227" s="149"/>
      <c r="U227" s="149"/>
      <c r="V227" s="149"/>
      <c r="W227" s="149"/>
      <c r="X227" s="149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  <c r="AR227" s="149"/>
      <c r="AS227" s="149"/>
      <c r="AT227" s="149"/>
      <c r="AU227" s="149"/>
      <c r="AV227" s="149"/>
      <c r="AW227" s="149"/>
      <c r="AX227" s="149"/>
      <c r="AY227" s="149"/>
      <c r="AZ227" s="149"/>
      <c r="BA227" s="149"/>
      <c r="BB227" s="149"/>
      <c r="BC227" s="149"/>
      <c r="BD227" s="149"/>
      <c r="BE227" s="149"/>
      <c r="BF227" s="149"/>
      <c r="BG227" s="149"/>
      <c r="BH227" s="149"/>
      <c r="BI227" s="149"/>
      <c r="BJ227" s="149"/>
      <c r="BK227" s="149"/>
    </row>
    <row r="228" spans="1:63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49"/>
      <c r="N228" s="149"/>
      <c r="O228" s="149"/>
      <c r="P228" s="149"/>
      <c r="Q228" s="149"/>
      <c r="R228" s="149"/>
      <c r="S228" s="149"/>
      <c r="T228" s="149"/>
      <c r="U228" s="149"/>
      <c r="V228" s="149"/>
      <c r="W228" s="149"/>
      <c r="X228" s="149"/>
      <c r="Y228" s="149"/>
      <c r="Z228" s="149"/>
      <c r="AA228" s="149"/>
      <c r="AB228" s="149"/>
      <c r="AC228" s="149"/>
      <c r="AD228" s="149"/>
      <c r="AE228" s="149"/>
      <c r="AF228" s="149"/>
      <c r="AG228" s="149"/>
      <c r="AH228" s="149"/>
      <c r="AI228" s="149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</row>
    <row r="229" spans="1:63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49"/>
      <c r="N229" s="149"/>
      <c r="O229" s="149"/>
      <c r="P229" s="149"/>
      <c r="Q229" s="149"/>
      <c r="R229" s="149"/>
      <c r="S229" s="149"/>
      <c r="T229" s="149"/>
      <c r="U229" s="149"/>
      <c r="V229" s="149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  <c r="AR229" s="149"/>
      <c r="AS229" s="149"/>
      <c r="AT229" s="149"/>
      <c r="AU229" s="149"/>
      <c r="AV229" s="149"/>
      <c r="AW229" s="149"/>
      <c r="AX229" s="149"/>
      <c r="AY229" s="149"/>
      <c r="AZ229" s="149"/>
      <c r="BA229" s="149"/>
      <c r="BB229" s="149"/>
      <c r="BC229" s="149"/>
      <c r="BD229" s="149"/>
      <c r="BE229" s="149"/>
      <c r="BF229" s="149"/>
      <c r="BG229" s="149"/>
      <c r="BH229" s="149"/>
      <c r="BI229" s="149"/>
      <c r="BJ229" s="149"/>
      <c r="BK229" s="149"/>
    </row>
    <row r="230" spans="1:63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49"/>
      <c r="N230" s="149"/>
      <c r="O230" s="149"/>
      <c r="P230" s="149"/>
      <c r="Q230" s="149"/>
      <c r="R230" s="149"/>
      <c r="S230" s="149"/>
      <c r="T230" s="149"/>
      <c r="U230" s="149"/>
      <c r="V230" s="149"/>
      <c r="W230" s="149"/>
      <c r="X230" s="149"/>
      <c r="Y230" s="149"/>
      <c r="Z230" s="149"/>
      <c r="AA230" s="149"/>
      <c r="AB230" s="149"/>
      <c r="AC230" s="149"/>
      <c r="AD230" s="149"/>
      <c r="AE230" s="149"/>
      <c r="AF230" s="149"/>
      <c r="AG230" s="149"/>
      <c r="AH230" s="149"/>
      <c r="AI230" s="149"/>
      <c r="AJ230" s="149"/>
      <c r="AK230" s="149"/>
      <c r="AL230" s="149"/>
      <c r="AM230" s="149"/>
      <c r="AN230" s="149"/>
      <c r="AO230" s="149"/>
      <c r="AP230" s="149"/>
      <c r="AQ230" s="149"/>
      <c r="AR230" s="149"/>
      <c r="AS230" s="149"/>
      <c r="AT230" s="149"/>
      <c r="AU230" s="149"/>
      <c r="AV230" s="149"/>
      <c r="AW230" s="149"/>
      <c r="AX230" s="149"/>
      <c r="AY230" s="149"/>
      <c r="AZ230" s="149"/>
      <c r="BA230" s="149"/>
      <c r="BB230" s="149"/>
      <c r="BC230" s="149"/>
      <c r="BD230" s="149"/>
      <c r="BE230" s="149"/>
      <c r="BF230" s="149"/>
      <c r="BG230" s="149"/>
      <c r="BH230" s="149"/>
      <c r="BI230" s="149"/>
      <c r="BJ230" s="149"/>
      <c r="BK230" s="149"/>
    </row>
    <row r="231" spans="1:63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49"/>
      <c r="AI231" s="149"/>
      <c r="AJ231" s="149"/>
      <c r="AK231" s="149"/>
      <c r="AL231" s="149"/>
      <c r="AM231" s="149"/>
      <c r="AN231" s="149"/>
      <c r="AO231" s="149"/>
      <c r="AP231" s="149"/>
      <c r="AQ231" s="149"/>
      <c r="AR231" s="149"/>
      <c r="AS231" s="149"/>
      <c r="AT231" s="149"/>
      <c r="AU231" s="149"/>
      <c r="AV231" s="149"/>
      <c r="AW231" s="149"/>
      <c r="AX231" s="149"/>
      <c r="AY231" s="149"/>
      <c r="AZ231" s="149"/>
      <c r="BA231" s="149"/>
      <c r="BB231" s="149"/>
      <c r="BC231" s="149"/>
      <c r="BD231" s="149"/>
      <c r="BE231" s="149"/>
      <c r="BF231" s="149"/>
      <c r="BG231" s="149"/>
      <c r="BH231" s="149"/>
      <c r="BI231" s="149"/>
      <c r="BJ231" s="149"/>
      <c r="BK231" s="149"/>
    </row>
    <row r="232" spans="1:63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49"/>
      <c r="N232" s="149"/>
      <c r="O232" s="149"/>
      <c r="P232" s="149"/>
      <c r="Q232" s="149"/>
      <c r="R232" s="149"/>
      <c r="S232" s="149"/>
      <c r="T232" s="149"/>
      <c r="U232" s="149"/>
      <c r="V232" s="149"/>
      <c r="W232" s="149"/>
      <c r="X232" s="149"/>
      <c r="Y232" s="149"/>
      <c r="Z232" s="149"/>
      <c r="AA232" s="149"/>
      <c r="AB232" s="149"/>
      <c r="AC232" s="149"/>
      <c r="AD232" s="149"/>
      <c r="AE232" s="149"/>
      <c r="AF232" s="149"/>
      <c r="AG232" s="149"/>
      <c r="AH232" s="149"/>
      <c r="AI232" s="149"/>
      <c r="AJ232" s="149"/>
      <c r="AK232" s="149"/>
      <c r="AL232" s="149"/>
      <c r="AM232" s="149"/>
      <c r="AN232" s="149"/>
      <c r="AO232" s="149"/>
      <c r="AP232" s="149"/>
      <c r="AQ232" s="149"/>
      <c r="AR232" s="149"/>
      <c r="AS232" s="149"/>
      <c r="AT232" s="149"/>
      <c r="AU232" s="149"/>
      <c r="AV232" s="149"/>
      <c r="AW232" s="149"/>
      <c r="AX232" s="149"/>
      <c r="AY232" s="149"/>
      <c r="AZ232" s="149"/>
      <c r="BA232" s="149"/>
      <c r="BB232" s="149"/>
      <c r="BC232" s="149"/>
      <c r="BD232" s="149"/>
      <c r="BE232" s="149"/>
      <c r="BF232" s="149"/>
      <c r="BG232" s="149"/>
      <c r="BH232" s="149"/>
      <c r="BI232" s="149"/>
      <c r="BJ232" s="149"/>
      <c r="BK232" s="149"/>
    </row>
    <row r="233" spans="1:63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49"/>
      <c r="N233" s="149"/>
      <c r="O233" s="149"/>
      <c r="P233" s="149"/>
      <c r="Q233" s="149"/>
      <c r="R233" s="149"/>
      <c r="S233" s="149"/>
      <c r="T233" s="149"/>
      <c r="U233" s="149"/>
      <c r="V233" s="149"/>
      <c r="W233" s="149"/>
      <c r="X233" s="149"/>
      <c r="Y233" s="149"/>
      <c r="Z233" s="149"/>
      <c r="AA233" s="149"/>
      <c r="AB233" s="149"/>
      <c r="AC233" s="149"/>
      <c r="AD233" s="149"/>
      <c r="AE233" s="149"/>
      <c r="AF233" s="149"/>
      <c r="AG233" s="149"/>
      <c r="AH233" s="149"/>
      <c r="AI233" s="149"/>
      <c r="AJ233" s="149"/>
      <c r="AK233" s="149"/>
      <c r="AL233" s="149"/>
      <c r="AM233" s="149"/>
      <c r="AN233" s="149"/>
      <c r="AO233" s="149"/>
      <c r="AP233" s="149"/>
      <c r="AQ233" s="149"/>
      <c r="AR233" s="149"/>
      <c r="AS233" s="149"/>
      <c r="AT233" s="149"/>
      <c r="AU233" s="149"/>
      <c r="AV233" s="149"/>
      <c r="AW233" s="149"/>
      <c r="AX233" s="149"/>
      <c r="AY233" s="149"/>
      <c r="AZ233" s="149"/>
      <c r="BA233" s="149"/>
      <c r="BB233" s="149"/>
      <c r="BC233" s="149"/>
      <c r="BD233" s="149"/>
      <c r="BE233" s="149"/>
      <c r="BF233" s="149"/>
      <c r="BG233" s="149"/>
      <c r="BH233" s="149"/>
      <c r="BI233" s="149"/>
      <c r="BJ233" s="149"/>
      <c r="BK233" s="149"/>
    </row>
    <row r="234" spans="1:63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49"/>
      <c r="N234" s="149"/>
      <c r="O234" s="149"/>
      <c r="P234" s="149"/>
      <c r="Q234" s="149"/>
      <c r="R234" s="149"/>
      <c r="S234" s="149"/>
      <c r="T234" s="149"/>
      <c r="U234" s="149"/>
      <c r="V234" s="149"/>
      <c r="W234" s="149"/>
      <c r="X234" s="149"/>
      <c r="Y234" s="149"/>
      <c r="Z234" s="149"/>
      <c r="AA234" s="149"/>
      <c r="AB234" s="149"/>
      <c r="AC234" s="149"/>
      <c r="AD234" s="149"/>
      <c r="AE234" s="149"/>
      <c r="AF234" s="149"/>
      <c r="AG234" s="149"/>
      <c r="AH234" s="149"/>
      <c r="AI234" s="149"/>
      <c r="AJ234" s="149"/>
      <c r="AK234" s="149"/>
      <c r="AL234" s="149"/>
      <c r="AM234" s="149"/>
      <c r="AN234" s="149"/>
      <c r="AO234" s="149"/>
      <c r="AP234" s="149"/>
      <c r="AQ234" s="149"/>
      <c r="AR234" s="149"/>
      <c r="AS234" s="149"/>
      <c r="AT234" s="149"/>
      <c r="AU234" s="149"/>
      <c r="AV234" s="149"/>
      <c r="AW234" s="149"/>
      <c r="AX234" s="149"/>
      <c r="AY234" s="149"/>
      <c r="AZ234" s="149"/>
      <c r="BA234" s="149"/>
      <c r="BB234" s="149"/>
      <c r="BC234" s="149"/>
      <c r="BD234" s="149"/>
      <c r="BE234" s="149"/>
      <c r="BF234" s="149"/>
      <c r="BG234" s="149"/>
      <c r="BH234" s="149"/>
      <c r="BI234" s="149"/>
      <c r="BJ234" s="149"/>
      <c r="BK234" s="149"/>
    </row>
    <row r="235" spans="1:63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49"/>
      <c r="N235" s="149"/>
      <c r="O235" s="149"/>
      <c r="P235" s="149"/>
      <c r="Q235" s="149"/>
      <c r="R235" s="149"/>
      <c r="S235" s="149"/>
      <c r="T235" s="149"/>
      <c r="U235" s="149"/>
      <c r="V235" s="149"/>
      <c r="W235" s="149"/>
      <c r="X235" s="149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  <c r="AR235" s="149"/>
      <c r="AS235" s="149"/>
      <c r="AT235" s="149"/>
      <c r="AU235" s="149"/>
      <c r="AV235" s="149"/>
      <c r="AW235" s="149"/>
      <c r="AX235" s="149"/>
      <c r="AY235" s="149"/>
      <c r="AZ235" s="149"/>
      <c r="BA235" s="149"/>
      <c r="BB235" s="149"/>
      <c r="BC235" s="149"/>
      <c r="BD235" s="149"/>
      <c r="BE235" s="149"/>
      <c r="BF235" s="149"/>
      <c r="BG235" s="149"/>
      <c r="BH235" s="149"/>
      <c r="BI235" s="149"/>
      <c r="BJ235" s="149"/>
      <c r="BK235" s="149"/>
    </row>
    <row r="236" spans="1:63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49"/>
      <c r="N236" s="149"/>
      <c r="O236" s="149"/>
      <c r="P236" s="149"/>
      <c r="Q236" s="149"/>
      <c r="R236" s="149"/>
      <c r="S236" s="149"/>
      <c r="T236" s="149"/>
      <c r="U236" s="149"/>
      <c r="V236" s="149"/>
      <c r="W236" s="149"/>
      <c r="X236" s="149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  <c r="AR236" s="149"/>
      <c r="AS236" s="149"/>
      <c r="AT236" s="149"/>
      <c r="AU236" s="149"/>
      <c r="AV236" s="149"/>
      <c r="AW236" s="149"/>
      <c r="AX236" s="149"/>
      <c r="AY236" s="149"/>
      <c r="AZ236" s="149"/>
      <c r="BA236" s="149"/>
      <c r="BB236" s="149"/>
      <c r="BC236" s="149"/>
      <c r="BD236" s="149"/>
      <c r="BE236" s="149"/>
      <c r="BF236" s="149"/>
      <c r="BG236" s="149"/>
      <c r="BH236" s="149"/>
      <c r="BI236" s="149"/>
      <c r="BJ236" s="149"/>
      <c r="BK236" s="149"/>
    </row>
    <row r="237" spans="1:63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49"/>
      <c r="N237" s="149"/>
      <c r="O237" s="149"/>
      <c r="P237" s="149"/>
      <c r="Q237" s="149"/>
      <c r="R237" s="149"/>
      <c r="S237" s="149"/>
      <c r="T237" s="149"/>
      <c r="U237" s="149"/>
      <c r="V237" s="149"/>
      <c r="W237" s="149"/>
      <c r="X237" s="149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  <c r="AR237" s="149"/>
      <c r="AS237" s="149"/>
      <c r="AT237" s="149"/>
      <c r="AU237" s="149"/>
      <c r="AV237" s="149"/>
      <c r="AW237" s="149"/>
      <c r="AX237" s="149"/>
      <c r="AY237" s="149"/>
      <c r="AZ237" s="149"/>
      <c r="BA237" s="149"/>
      <c r="BB237" s="149"/>
      <c r="BC237" s="149"/>
      <c r="BD237" s="149"/>
      <c r="BE237" s="149"/>
      <c r="BF237" s="149"/>
      <c r="BG237" s="149"/>
      <c r="BH237" s="149"/>
      <c r="BI237" s="149"/>
      <c r="BJ237" s="149"/>
      <c r="BK237" s="149"/>
    </row>
    <row r="238" spans="1:63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49"/>
      <c r="N238" s="149"/>
      <c r="O238" s="149"/>
      <c r="P238" s="149"/>
      <c r="Q238" s="149"/>
      <c r="R238" s="149"/>
      <c r="S238" s="149"/>
      <c r="T238" s="149"/>
      <c r="U238" s="149"/>
      <c r="V238" s="149"/>
      <c r="W238" s="149"/>
      <c r="X238" s="149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  <c r="AR238" s="149"/>
      <c r="AS238" s="149"/>
      <c r="AT238" s="149"/>
      <c r="AU238" s="149"/>
      <c r="AV238" s="149"/>
      <c r="AW238" s="149"/>
      <c r="AX238" s="149"/>
      <c r="AY238" s="149"/>
      <c r="AZ238" s="149"/>
      <c r="BA238" s="149"/>
      <c r="BB238" s="149"/>
      <c r="BC238" s="149"/>
      <c r="BD238" s="149"/>
      <c r="BE238" s="149"/>
      <c r="BF238" s="149"/>
      <c r="BG238" s="149"/>
      <c r="BH238" s="149"/>
      <c r="BI238" s="149"/>
      <c r="BJ238" s="149"/>
      <c r="BK238" s="149"/>
    </row>
    <row r="239" spans="1:63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49"/>
      <c r="N239" s="149"/>
      <c r="O239" s="149"/>
      <c r="P239" s="149"/>
      <c r="Q239" s="149"/>
      <c r="R239" s="149"/>
      <c r="S239" s="149"/>
      <c r="T239" s="149"/>
      <c r="U239" s="149"/>
      <c r="V239" s="149"/>
      <c r="W239" s="149"/>
      <c r="X239" s="149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  <c r="AR239" s="149"/>
      <c r="AS239" s="149"/>
      <c r="AT239" s="149"/>
      <c r="AU239" s="149"/>
      <c r="AV239" s="149"/>
      <c r="AW239" s="149"/>
      <c r="AX239" s="149"/>
      <c r="AY239" s="149"/>
      <c r="AZ239" s="149"/>
      <c r="BA239" s="149"/>
      <c r="BB239" s="149"/>
      <c r="BC239" s="149"/>
      <c r="BD239" s="149"/>
      <c r="BE239" s="149"/>
      <c r="BF239" s="149"/>
      <c r="BG239" s="149"/>
      <c r="BH239" s="149"/>
      <c r="BI239" s="149"/>
      <c r="BJ239" s="149"/>
      <c r="BK239" s="149"/>
    </row>
    <row r="240" spans="1:63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  <c r="AR240" s="149"/>
      <c r="AS240" s="149"/>
      <c r="AT240" s="149"/>
      <c r="AU240" s="149"/>
      <c r="AV240" s="149"/>
      <c r="AW240" s="149"/>
      <c r="AX240" s="149"/>
      <c r="AY240" s="149"/>
      <c r="AZ240" s="149"/>
      <c r="BA240" s="149"/>
      <c r="BB240" s="149"/>
      <c r="BC240" s="149"/>
      <c r="BD240" s="149"/>
      <c r="BE240" s="149"/>
      <c r="BF240" s="149"/>
      <c r="BG240" s="149"/>
      <c r="BH240" s="149"/>
      <c r="BI240" s="149"/>
      <c r="BJ240" s="149"/>
      <c r="BK240" s="149"/>
    </row>
    <row r="241" spans="1:63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49"/>
      <c r="N241" s="149"/>
      <c r="O241" s="149"/>
      <c r="P241" s="149"/>
      <c r="Q241" s="149"/>
      <c r="R241" s="149"/>
      <c r="S241" s="149"/>
      <c r="T241" s="149"/>
      <c r="U241" s="149"/>
      <c r="V241" s="149"/>
      <c r="W241" s="149"/>
      <c r="X241" s="149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  <c r="AR241" s="149"/>
      <c r="AS241" s="149"/>
      <c r="AT241" s="149"/>
      <c r="AU241" s="149"/>
      <c r="AV241" s="149"/>
      <c r="AW241" s="149"/>
      <c r="AX241" s="149"/>
      <c r="AY241" s="149"/>
      <c r="AZ241" s="149"/>
      <c r="BA241" s="149"/>
      <c r="BB241" s="149"/>
      <c r="BC241" s="149"/>
      <c r="BD241" s="149"/>
      <c r="BE241" s="149"/>
      <c r="BF241" s="149"/>
      <c r="BG241" s="149"/>
      <c r="BH241" s="149"/>
      <c r="BI241" s="149"/>
      <c r="BJ241" s="149"/>
      <c r="BK241" s="149"/>
    </row>
    <row r="242" spans="1:63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49"/>
      <c r="N242" s="149"/>
      <c r="O242" s="149"/>
      <c r="P242" s="149"/>
      <c r="Q242" s="149"/>
      <c r="R242" s="149"/>
      <c r="S242" s="149"/>
      <c r="T242" s="149"/>
      <c r="U242" s="149"/>
      <c r="V242" s="149"/>
      <c r="W242" s="149"/>
      <c r="X242" s="149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  <c r="AR242" s="149"/>
      <c r="AS242" s="149"/>
      <c r="AT242" s="149"/>
      <c r="AU242" s="149"/>
      <c r="AV242" s="149"/>
      <c r="AW242" s="149"/>
      <c r="AX242" s="149"/>
      <c r="AY242" s="149"/>
      <c r="AZ242" s="149"/>
      <c r="BA242" s="149"/>
      <c r="BB242" s="149"/>
      <c r="BC242" s="149"/>
      <c r="BD242" s="149"/>
      <c r="BE242" s="149"/>
      <c r="BF242" s="149"/>
      <c r="BG242" s="149"/>
      <c r="BH242" s="149"/>
      <c r="BI242" s="149"/>
      <c r="BJ242" s="149"/>
      <c r="BK242" s="149"/>
    </row>
    <row r="243" spans="1:63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  <c r="AR243" s="149"/>
      <c r="AS243" s="149"/>
      <c r="AT243" s="149"/>
      <c r="AU243" s="149"/>
      <c r="AV243" s="149"/>
      <c r="AW243" s="149"/>
      <c r="AX243" s="149"/>
      <c r="AY243" s="149"/>
      <c r="AZ243" s="149"/>
      <c r="BA243" s="149"/>
      <c r="BB243" s="149"/>
      <c r="BC243" s="149"/>
      <c r="BD243" s="149"/>
      <c r="BE243" s="149"/>
      <c r="BF243" s="149"/>
      <c r="BG243" s="149"/>
      <c r="BH243" s="149"/>
      <c r="BI243" s="149"/>
      <c r="BJ243" s="149"/>
      <c r="BK243" s="149"/>
    </row>
    <row r="244" spans="1:63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49"/>
      <c r="N244" s="149"/>
      <c r="O244" s="149"/>
      <c r="P244" s="149"/>
      <c r="Q244" s="149"/>
      <c r="R244" s="149"/>
      <c r="S244" s="149"/>
      <c r="T244" s="149"/>
      <c r="U244" s="149"/>
      <c r="V244" s="149"/>
      <c r="W244" s="149"/>
      <c r="X244" s="149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  <c r="AR244" s="149"/>
      <c r="AS244" s="149"/>
      <c r="AT244" s="149"/>
      <c r="AU244" s="149"/>
      <c r="AV244" s="149"/>
      <c r="AW244" s="149"/>
      <c r="AX244" s="149"/>
      <c r="AY244" s="149"/>
      <c r="AZ244" s="149"/>
      <c r="BA244" s="149"/>
      <c r="BB244" s="149"/>
      <c r="BC244" s="149"/>
      <c r="BD244" s="149"/>
      <c r="BE244" s="149"/>
      <c r="BF244" s="149"/>
      <c r="BG244" s="149"/>
      <c r="BH244" s="149"/>
      <c r="BI244" s="149"/>
      <c r="BJ244" s="149"/>
      <c r="BK244" s="149"/>
    </row>
    <row r="245" spans="1:63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49"/>
      <c r="N245" s="149"/>
      <c r="O245" s="149"/>
      <c r="P245" s="149"/>
      <c r="Q245" s="149"/>
      <c r="R245" s="149"/>
      <c r="S245" s="149"/>
      <c r="T245" s="149"/>
      <c r="U245" s="149"/>
      <c r="V245" s="149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49"/>
      <c r="AI245" s="149"/>
      <c r="AJ245" s="149"/>
      <c r="AK245" s="149"/>
      <c r="AL245" s="149"/>
      <c r="AM245" s="149"/>
      <c r="AN245" s="149"/>
      <c r="AO245" s="149"/>
      <c r="AP245" s="149"/>
      <c r="AQ245" s="149"/>
      <c r="AR245" s="149"/>
      <c r="AS245" s="149"/>
      <c r="AT245" s="149"/>
      <c r="AU245" s="149"/>
      <c r="AV245" s="149"/>
      <c r="AW245" s="149"/>
      <c r="AX245" s="149"/>
      <c r="AY245" s="149"/>
      <c r="AZ245" s="149"/>
      <c r="BA245" s="149"/>
      <c r="BB245" s="149"/>
      <c r="BC245" s="149"/>
      <c r="BD245" s="149"/>
      <c r="BE245" s="149"/>
      <c r="BF245" s="149"/>
      <c r="BG245" s="149"/>
      <c r="BH245" s="149"/>
      <c r="BI245" s="149"/>
      <c r="BJ245" s="149"/>
      <c r="BK245" s="149"/>
    </row>
    <row r="246" spans="1:63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49"/>
      <c r="N246" s="149"/>
      <c r="O246" s="149"/>
      <c r="P246" s="149"/>
      <c r="Q246" s="149"/>
      <c r="R246" s="149"/>
      <c r="S246" s="149"/>
      <c r="T246" s="149"/>
      <c r="U246" s="149"/>
      <c r="V246" s="149"/>
      <c r="W246" s="149"/>
      <c r="X246" s="149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  <c r="AR246" s="149"/>
      <c r="AS246" s="149"/>
      <c r="AT246" s="149"/>
      <c r="AU246" s="149"/>
      <c r="AV246" s="149"/>
      <c r="AW246" s="149"/>
      <c r="AX246" s="149"/>
      <c r="AY246" s="149"/>
      <c r="AZ246" s="149"/>
      <c r="BA246" s="149"/>
      <c r="BB246" s="149"/>
      <c r="BC246" s="149"/>
      <c r="BD246" s="149"/>
      <c r="BE246" s="149"/>
      <c r="BF246" s="149"/>
      <c r="BG246" s="149"/>
      <c r="BH246" s="149"/>
      <c r="BI246" s="149"/>
      <c r="BJ246" s="149"/>
      <c r="BK246" s="149"/>
    </row>
    <row r="247" spans="1:63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49"/>
      <c r="N247" s="149"/>
      <c r="O247" s="149"/>
      <c r="P247" s="149"/>
      <c r="Q247" s="149"/>
      <c r="R247" s="149"/>
      <c r="S247" s="149"/>
      <c r="T247" s="149"/>
      <c r="U247" s="149"/>
      <c r="V247" s="149"/>
      <c r="W247" s="149"/>
      <c r="X247" s="149"/>
      <c r="Y247" s="149"/>
      <c r="Z247" s="149"/>
      <c r="AA247" s="149"/>
      <c r="AB247" s="149"/>
      <c r="AC247" s="149"/>
      <c r="AD247" s="149"/>
      <c r="AE247" s="149"/>
      <c r="AF247" s="149"/>
      <c r="AG247" s="149"/>
      <c r="AH247" s="149"/>
      <c r="AI247" s="149"/>
      <c r="AJ247" s="149"/>
      <c r="AK247" s="149"/>
      <c r="AL247" s="149"/>
      <c r="AM247" s="149"/>
      <c r="AN247" s="149"/>
      <c r="AO247" s="149"/>
      <c r="AP247" s="149"/>
      <c r="AQ247" s="149"/>
      <c r="AR247" s="149"/>
      <c r="AS247" s="149"/>
      <c r="AT247" s="149"/>
      <c r="AU247" s="149"/>
      <c r="AV247" s="149"/>
      <c r="AW247" s="149"/>
      <c r="AX247" s="149"/>
      <c r="AY247" s="149"/>
      <c r="AZ247" s="149"/>
      <c r="BA247" s="149"/>
      <c r="BB247" s="149"/>
      <c r="BC247" s="149"/>
      <c r="BD247" s="149"/>
      <c r="BE247" s="149"/>
      <c r="BF247" s="149"/>
      <c r="BG247" s="149"/>
      <c r="BH247" s="149"/>
      <c r="BI247" s="149"/>
      <c r="BJ247" s="149"/>
      <c r="BK247" s="149"/>
    </row>
    <row r="248" spans="1:63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  <c r="W248" s="149"/>
      <c r="X248" s="149"/>
      <c r="Y248" s="149"/>
      <c r="Z248" s="149"/>
      <c r="AA248" s="149"/>
      <c r="AB248" s="149"/>
      <c r="AC248" s="149"/>
      <c r="AD248" s="149"/>
      <c r="AE248" s="149"/>
      <c r="AF248" s="149"/>
      <c r="AG248" s="149"/>
      <c r="AH248" s="149"/>
      <c r="AI248" s="149"/>
      <c r="AJ248" s="149"/>
      <c r="AK248" s="149"/>
      <c r="AL248" s="149"/>
      <c r="AM248" s="149"/>
      <c r="AN248" s="149"/>
      <c r="AO248" s="149"/>
      <c r="AP248" s="149"/>
      <c r="AQ248" s="149"/>
      <c r="AR248" s="149"/>
      <c r="AS248" s="149"/>
      <c r="AT248" s="149"/>
      <c r="AU248" s="149"/>
      <c r="AV248" s="149"/>
      <c r="AW248" s="149"/>
      <c r="AX248" s="149"/>
      <c r="AY248" s="149"/>
      <c r="AZ248" s="149"/>
      <c r="BA248" s="149"/>
      <c r="BB248" s="149"/>
      <c r="BC248" s="149"/>
      <c r="BD248" s="149"/>
      <c r="BE248" s="149"/>
      <c r="BF248" s="149"/>
      <c r="BG248" s="149"/>
      <c r="BH248" s="149"/>
      <c r="BI248" s="149"/>
      <c r="BJ248" s="149"/>
      <c r="BK248" s="149"/>
    </row>
    <row r="249" spans="1:63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  <c r="W249" s="149"/>
      <c r="X249" s="149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  <c r="AR249" s="149"/>
      <c r="AS249" s="149"/>
      <c r="AT249" s="149"/>
      <c r="AU249" s="149"/>
      <c r="AV249" s="149"/>
      <c r="AW249" s="149"/>
      <c r="AX249" s="149"/>
      <c r="AY249" s="149"/>
      <c r="AZ249" s="149"/>
      <c r="BA249" s="149"/>
      <c r="BB249" s="149"/>
      <c r="BC249" s="149"/>
      <c r="BD249" s="149"/>
      <c r="BE249" s="149"/>
      <c r="BF249" s="149"/>
      <c r="BG249" s="149"/>
      <c r="BH249" s="149"/>
      <c r="BI249" s="149"/>
      <c r="BJ249" s="149"/>
      <c r="BK249" s="149"/>
    </row>
    <row r="250" spans="1:63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  <c r="W250" s="149"/>
      <c r="X250" s="149"/>
      <c r="Y250" s="149"/>
      <c r="Z250" s="149"/>
      <c r="AA250" s="149"/>
      <c r="AB250" s="149"/>
      <c r="AC250" s="149"/>
      <c r="AD250" s="149"/>
      <c r="AE250" s="149"/>
      <c r="AF250" s="149"/>
      <c r="AG250" s="149"/>
      <c r="AH250" s="149"/>
      <c r="AI250" s="149"/>
      <c r="AJ250" s="149"/>
      <c r="AK250" s="149"/>
      <c r="AL250" s="149"/>
      <c r="AM250" s="149"/>
      <c r="AN250" s="149"/>
      <c r="AO250" s="149"/>
      <c r="AP250" s="149"/>
      <c r="AQ250" s="149"/>
      <c r="AR250" s="149"/>
      <c r="AS250" s="149"/>
      <c r="AT250" s="149"/>
      <c r="AU250" s="149"/>
      <c r="AV250" s="149"/>
      <c r="AW250" s="149"/>
      <c r="AX250" s="149"/>
      <c r="AY250" s="149"/>
      <c r="AZ250" s="149"/>
      <c r="BA250" s="149"/>
      <c r="BB250" s="149"/>
      <c r="BC250" s="149"/>
      <c r="BD250" s="149"/>
      <c r="BE250" s="149"/>
      <c r="BF250" s="149"/>
      <c r="BG250" s="149"/>
      <c r="BH250" s="149"/>
      <c r="BI250" s="149"/>
      <c r="BJ250" s="149"/>
      <c r="BK250" s="149"/>
    </row>
    <row r="251" spans="1:63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49"/>
      <c r="N251" s="149"/>
      <c r="O251" s="149"/>
      <c r="P251" s="149"/>
      <c r="Q251" s="149"/>
      <c r="R251" s="149"/>
      <c r="S251" s="149"/>
      <c r="T251" s="149"/>
      <c r="U251" s="149"/>
      <c r="V251" s="149"/>
      <c r="W251" s="149"/>
      <c r="X251" s="149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  <c r="AR251" s="149"/>
      <c r="AS251" s="149"/>
      <c r="AT251" s="149"/>
      <c r="AU251" s="149"/>
      <c r="AV251" s="149"/>
      <c r="AW251" s="149"/>
      <c r="AX251" s="149"/>
      <c r="AY251" s="149"/>
      <c r="AZ251" s="149"/>
      <c r="BA251" s="149"/>
      <c r="BB251" s="149"/>
      <c r="BC251" s="149"/>
      <c r="BD251" s="149"/>
      <c r="BE251" s="149"/>
      <c r="BF251" s="149"/>
      <c r="BG251" s="149"/>
      <c r="BH251" s="149"/>
      <c r="BI251" s="149"/>
      <c r="BJ251" s="149"/>
      <c r="BK251" s="149"/>
    </row>
    <row r="252" spans="1:63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49"/>
      <c r="N252" s="149"/>
      <c r="O252" s="149"/>
      <c r="P252" s="149"/>
      <c r="Q252" s="149"/>
      <c r="R252" s="149"/>
      <c r="S252" s="149"/>
      <c r="T252" s="149"/>
      <c r="U252" s="149"/>
      <c r="V252" s="149"/>
      <c r="W252" s="149"/>
      <c r="X252" s="149"/>
      <c r="Y252" s="149"/>
      <c r="Z252" s="149"/>
      <c r="AA252" s="149"/>
      <c r="AB252" s="149"/>
      <c r="AC252" s="149"/>
      <c r="AD252" s="149"/>
      <c r="AE252" s="149"/>
      <c r="AF252" s="149"/>
      <c r="AG252" s="149"/>
      <c r="AH252" s="149"/>
      <c r="AI252" s="149"/>
      <c r="AJ252" s="149"/>
      <c r="AK252" s="149"/>
      <c r="AL252" s="149"/>
      <c r="AM252" s="149"/>
      <c r="AN252" s="149"/>
      <c r="AO252" s="149"/>
      <c r="AP252" s="149"/>
      <c r="AQ252" s="149"/>
      <c r="AR252" s="149"/>
      <c r="AS252" s="149"/>
      <c r="AT252" s="149"/>
      <c r="AU252" s="149"/>
      <c r="AV252" s="149"/>
      <c r="AW252" s="149"/>
      <c r="AX252" s="149"/>
      <c r="AY252" s="149"/>
      <c r="AZ252" s="149"/>
      <c r="BA252" s="149"/>
      <c r="BB252" s="149"/>
      <c r="BC252" s="149"/>
      <c r="BD252" s="149"/>
      <c r="BE252" s="149"/>
      <c r="BF252" s="149"/>
      <c r="BG252" s="149"/>
      <c r="BH252" s="149"/>
      <c r="BI252" s="149"/>
      <c r="BJ252" s="149"/>
      <c r="BK252" s="149"/>
    </row>
    <row r="253" spans="1:63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49"/>
      <c r="N253" s="149"/>
      <c r="O253" s="149"/>
      <c r="P253" s="149"/>
      <c r="Q253" s="149"/>
      <c r="R253" s="149"/>
      <c r="S253" s="149"/>
      <c r="T253" s="149"/>
      <c r="U253" s="149"/>
      <c r="V253" s="149"/>
      <c r="W253" s="149"/>
      <c r="X253" s="149"/>
      <c r="Y253" s="149"/>
      <c r="Z253" s="149"/>
      <c r="AA253" s="149"/>
      <c r="AB253" s="149"/>
      <c r="AC253" s="149"/>
      <c r="AD253" s="149"/>
      <c r="AE253" s="149"/>
      <c r="AF253" s="149"/>
      <c r="AG253" s="149"/>
      <c r="AH253" s="149"/>
      <c r="AI253" s="149"/>
      <c r="AJ253" s="149"/>
      <c r="AK253" s="149"/>
      <c r="AL253" s="149"/>
      <c r="AM253" s="149"/>
      <c r="AN253" s="149"/>
      <c r="AO253" s="149"/>
      <c r="AP253" s="149"/>
      <c r="AQ253" s="149"/>
      <c r="AR253" s="149"/>
      <c r="AS253" s="149"/>
      <c r="AT253" s="149"/>
      <c r="AU253" s="149"/>
      <c r="AV253" s="149"/>
      <c r="AW253" s="149"/>
      <c r="AX253" s="149"/>
      <c r="AY253" s="149"/>
      <c r="AZ253" s="149"/>
      <c r="BA253" s="149"/>
      <c r="BB253" s="149"/>
      <c r="BC253" s="149"/>
      <c r="BD253" s="149"/>
      <c r="BE253" s="149"/>
      <c r="BF253" s="149"/>
      <c r="BG253" s="149"/>
      <c r="BH253" s="149"/>
      <c r="BI253" s="149"/>
      <c r="BJ253" s="149"/>
      <c r="BK253" s="149"/>
    </row>
    <row r="254" spans="1:63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49"/>
      <c r="N254" s="149"/>
      <c r="O254" s="149"/>
      <c r="P254" s="149"/>
      <c r="Q254" s="149"/>
      <c r="R254" s="149"/>
      <c r="S254" s="149"/>
      <c r="T254" s="149"/>
      <c r="U254" s="149"/>
      <c r="V254" s="149"/>
      <c r="W254" s="149"/>
      <c r="X254" s="149"/>
      <c r="Y254" s="149"/>
      <c r="Z254" s="149"/>
      <c r="AA254" s="149"/>
      <c r="AB254" s="149"/>
      <c r="AC254" s="149"/>
      <c r="AD254" s="149"/>
      <c r="AE254" s="149"/>
      <c r="AF254" s="149"/>
      <c r="AG254" s="149"/>
      <c r="AH254" s="149"/>
      <c r="AI254" s="149"/>
      <c r="AJ254" s="149"/>
      <c r="AK254" s="149"/>
      <c r="AL254" s="149"/>
      <c r="AM254" s="149"/>
      <c r="AN254" s="149"/>
      <c r="AO254" s="149"/>
      <c r="AP254" s="149"/>
      <c r="AQ254" s="149"/>
      <c r="AR254" s="149"/>
      <c r="AS254" s="149"/>
      <c r="AT254" s="149"/>
      <c r="AU254" s="149"/>
      <c r="AV254" s="149"/>
      <c r="AW254" s="149"/>
      <c r="AX254" s="149"/>
      <c r="AY254" s="149"/>
      <c r="AZ254" s="149"/>
      <c r="BA254" s="149"/>
      <c r="BB254" s="149"/>
      <c r="BC254" s="149"/>
      <c r="BD254" s="149"/>
      <c r="BE254" s="149"/>
      <c r="BF254" s="149"/>
      <c r="BG254" s="149"/>
      <c r="BH254" s="149"/>
      <c r="BI254" s="149"/>
      <c r="BJ254" s="149"/>
      <c r="BK254" s="149"/>
    </row>
    <row r="255" spans="1:63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49"/>
      <c r="N255" s="149"/>
      <c r="O255" s="149"/>
      <c r="P255" s="149"/>
      <c r="Q255" s="149"/>
      <c r="R255" s="149"/>
      <c r="S255" s="149"/>
      <c r="T255" s="149"/>
      <c r="U255" s="149"/>
      <c r="V255" s="149"/>
      <c r="W255" s="149"/>
      <c r="X255" s="149"/>
      <c r="Y255" s="149"/>
      <c r="Z255" s="149"/>
      <c r="AA255" s="149"/>
      <c r="AB255" s="149"/>
      <c r="AC255" s="149"/>
      <c r="AD255" s="149"/>
      <c r="AE255" s="149"/>
      <c r="AF255" s="149"/>
      <c r="AG255" s="149"/>
      <c r="AH255" s="149"/>
      <c r="AI255" s="149"/>
      <c r="AJ255" s="149"/>
      <c r="AK255" s="149"/>
      <c r="AL255" s="149"/>
      <c r="AM255" s="149"/>
      <c r="AN255" s="149"/>
      <c r="AO255" s="149"/>
      <c r="AP255" s="149"/>
      <c r="AQ255" s="149"/>
      <c r="AR255" s="149"/>
      <c r="AS255" s="149"/>
      <c r="AT255" s="149"/>
      <c r="AU255" s="149"/>
      <c r="AV255" s="149"/>
      <c r="AW255" s="149"/>
      <c r="AX255" s="149"/>
      <c r="AY255" s="149"/>
      <c r="AZ255" s="149"/>
      <c r="BA255" s="149"/>
      <c r="BB255" s="149"/>
      <c r="BC255" s="149"/>
      <c r="BD255" s="149"/>
      <c r="BE255" s="149"/>
      <c r="BF255" s="149"/>
      <c r="BG255" s="149"/>
      <c r="BH255" s="149"/>
      <c r="BI255" s="149"/>
      <c r="BJ255" s="149"/>
      <c r="BK255" s="149"/>
    </row>
    <row r="256" spans="1:63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49"/>
      <c r="N256" s="149"/>
      <c r="O256" s="149"/>
      <c r="P256" s="149"/>
      <c r="Q256" s="149"/>
      <c r="R256" s="149"/>
      <c r="S256" s="149"/>
      <c r="T256" s="149"/>
      <c r="U256" s="149"/>
      <c r="V256" s="149"/>
      <c r="W256" s="149"/>
      <c r="X256" s="149"/>
      <c r="Y256" s="149"/>
      <c r="Z256" s="149"/>
      <c r="AA256" s="149"/>
      <c r="AB256" s="149"/>
      <c r="AC256" s="149"/>
      <c r="AD256" s="149"/>
      <c r="AE256" s="149"/>
      <c r="AF256" s="149"/>
      <c r="AG256" s="149"/>
      <c r="AH256" s="149"/>
      <c r="AI256" s="149"/>
      <c r="AJ256" s="149"/>
      <c r="AK256" s="149"/>
      <c r="AL256" s="149"/>
      <c r="AM256" s="149"/>
      <c r="AN256" s="149"/>
      <c r="AO256" s="149"/>
      <c r="AP256" s="149"/>
      <c r="AQ256" s="149"/>
      <c r="AR256" s="149"/>
      <c r="AS256" s="149"/>
      <c r="AT256" s="149"/>
      <c r="AU256" s="149"/>
      <c r="AV256" s="149"/>
      <c r="AW256" s="149"/>
      <c r="AX256" s="149"/>
      <c r="AY256" s="149"/>
      <c r="AZ256" s="149"/>
      <c r="BA256" s="149"/>
      <c r="BB256" s="149"/>
      <c r="BC256" s="149"/>
      <c r="BD256" s="149"/>
      <c r="BE256" s="149"/>
      <c r="BF256" s="149"/>
      <c r="BG256" s="149"/>
      <c r="BH256" s="149"/>
      <c r="BI256" s="149"/>
      <c r="BJ256" s="149"/>
      <c r="BK256" s="149"/>
    </row>
    <row r="257" spans="1:63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49"/>
      <c r="N257" s="149"/>
      <c r="O257" s="149"/>
      <c r="P257" s="149"/>
      <c r="Q257" s="149"/>
      <c r="R257" s="149"/>
      <c r="S257" s="149"/>
      <c r="T257" s="149"/>
      <c r="U257" s="149"/>
      <c r="V257" s="149"/>
      <c r="W257" s="149"/>
      <c r="X257" s="149"/>
      <c r="Y257" s="149"/>
      <c r="Z257" s="149"/>
      <c r="AA257" s="149"/>
      <c r="AB257" s="149"/>
      <c r="AC257" s="149"/>
      <c r="AD257" s="149"/>
      <c r="AE257" s="149"/>
      <c r="AF257" s="149"/>
      <c r="AG257" s="149"/>
      <c r="AH257" s="149"/>
      <c r="AI257" s="149"/>
      <c r="AJ257" s="149"/>
      <c r="AK257" s="149"/>
      <c r="AL257" s="149"/>
      <c r="AM257" s="149"/>
      <c r="AN257" s="149"/>
      <c r="AO257" s="149"/>
      <c r="AP257" s="149"/>
      <c r="AQ257" s="149"/>
      <c r="AR257" s="149"/>
      <c r="AS257" s="149"/>
      <c r="AT257" s="149"/>
      <c r="AU257" s="149"/>
      <c r="AV257" s="149"/>
      <c r="AW257" s="149"/>
      <c r="AX257" s="149"/>
      <c r="AY257" s="149"/>
      <c r="AZ257" s="149"/>
      <c r="BA257" s="149"/>
      <c r="BB257" s="149"/>
      <c r="BC257" s="149"/>
      <c r="BD257" s="149"/>
      <c r="BE257" s="149"/>
      <c r="BF257" s="149"/>
      <c r="BG257" s="149"/>
      <c r="BH257" s="149"/>
      <c r="BI257" s="149"/>
      <c r="BJ257" s="149"/>
      <c r="BK257" s="149"/>
    </row>
    <row r="258" spans="1:63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49"/>
      <c r="AI258" s="149"/>
      <c r="AJ258" s="149"/>
      <c r="AK258" s="149"/>
      <c r="AL258" s="149"/>
      <c r="AM258" s="149"/>
      <c r="AN258" s="149"/>
      <c r="AO258" s="149"/>
      <c r="AP258" s="149"/>
      <c r="AQ258" s="149"/>
      <c r="AR258" s="149"/>
      <c r="AS258" s="149"/>
      <c r="AT258" s="149"/>
      <c r="AU258" s="149"/>
      <c r="AV258" s="149"/>
      <c r="AW258" s="149"/>
      <c r="AX258" s="149"/>
      <c r="AY258" s="149"/>
      <c r="AZ258" s="149"/>
      <c r="BA258" s="149"/>
      <c r="BB258" s="149"/>
      <c r="BC258" s="149"/>
      <c r="BD258" s="149"/>
      <c r="BE258" s="149"/>
      <c r="BF258" s="149"/>
      <c r="BG258" s="149"/>
      <c r="BH258" s="149"/>
      <c r="BI258" s="149"/>
      <c r="BJ258" s="149"/>
      <c r="BK258" s="149"/>
    </row>
    <row r="259" spans="1:63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  <c r="AR259" s="149"/>
      <c r="AS259" s="149"/>
      <c r="AT259" s="149"/>
      <c r="AU259" s="149"/>
      <c r="AV259" s="149"/>
      <c r="AW259" s="149"/>
      <c r="AX259" s="149"/>
      <c r="AY259" s="149"/>
      <c r="AZ259" s="149"/>
      <c r="BA259" s="149"/>
      <c r="BB259" s="149"/>
      <c r="BC259" s="149"/>
      <c r="BD259" s="149"/>
      <c r="BE259" s="149"/>
      <c r="BF259" s="149"/>
      <c r="BG259" s="149"/>
      <c r="BH259" s="149"/>
      <c r="BI259" s="149"/>
      <c r="BJ259" s="149"/>
      <c r="BK259" s="149"/>
    </row>
    <row r="260" spans="1:63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  <c r="AR260" s="149"/>
      <c r="AS260" s="149"/>
      <c r="AT260" s="149"/>
      <c r="AU260" s="149"/>
      <c r="AV260" s="149"/>
      <c r="AW260" s="149"/>
      <c r="AX260" s="149"/>
      <c r="AY260" s="149"/>
      <c r="AZ260" s="149"/>
      <c r="BA260" s="149"/>
      <c r="BB260" s="149"/>
      <c r="BC260" s="149"/>
      <c r="BD260" s="149"/>
      <c r="BE260" s="149"/>
      <c r="BF260" s="149"/>
      <c r="BG260" s="149"/>
      <c r="BH260" s="149"/>
      <c r="BI260" s="149"/>
      <c r="BJ260" s="149"/>
      <c r="BK260" s="149"/>
    </row>
    <row r="261" spans="1:63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  <c r="AR261" s="149"/>
      <c r="AS261" s="149"/>
      <c r="AT261" s="149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49"/>
      <c r="BH261" s="149"/>
      <c r="BI261" s="149"/>
      <c r="BJ261" s="149"/>
      <c r="BK261" s="149"/>
    </row>
    <row r="262" spans="1:63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  <c r="AR262" s="149"/>
      <c r="AS262" s="149"/>
      <c r="AT262" s="149"/>
      <c r="AU262" s="149"/>
      <c r="AV262" s="149"/>
      <c r="AW262" s="149"/>
      <c r="AX262" s="149"/>
      <c r="AY262" s="149"/>
      <c r="AZ262" s="149"/>
      <c r="BA262" s="149"/>
      <c r="BB262" s="149"/>
      <c r="BC262" s="149"/>
      <c r="BD262" s="149"/>
      <c r="BE262" s="149"/>
      <c r="BF262" s="149"/>
      <c r="BG262" s="149"/>
      <c r="BH262" s="149"/>
      <c r="BI262" s="149"/>
      <c r="BJ262" s="149"/>
      <c r="BK262" s="149"/>
    </row>
    <row r="263" spans="1:63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</row>
    <row r="264" spans="1:63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  <c r="AR264" s="149"/>
      <c r="AS264" s="149"/>
      <c r="AT264" s="149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49"/>
      <c r="BH264" s="149"/>
      <c r="BI264" s="149"/>
      <c r="BJ264" s="149"/>
      <c r="BK264" s="149"/>
    </row>
    <row r="265" spans="1:63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49"/>
      <c r="N265" s="149"/>
      <c r="O265" s="149"/>
      <c r="P265" s="149"/>
      <c r="Q265" s="149"/>
      <c r="R265" s="149"/>
      <c r="S265" s="149"/>
      <c r="T265" s="149"/>
      <c r="U265" s="149"/>
      <c r="V265" s="149"/>
      <c r="W265" s="149"/>
      <c r="X265" s="149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  <c r="AR265" s="149"/>
      <c r="AS265" s="149"/>
      <c r="AT265" s="149"/>
      <c r="AU265" s="149"/>
      <c r="AV265" s="149"/>
      <c r="AW265" s="149"/>
      <c r="AX265" s="149"/>
      <c r="AY265" s="149"/>
      <c r="AZ265" s="149"/>
      <c r="BA265" s="149"/>
      <c r="BB265" s="149"/>
      <c r="BC265" s="149"/>
      <c r="BD265" s="149"/>
      <c r="BE265" s="149"/>
      <c r="BF265" s="149"/>
      <c r="BG265" s="149"/>
      <c r="BH265" s="149"/>
      <c r="BI265" s="149"/>
      <c r="BJ265" s="149"/>
      <c r="BK265" s="149"/>
    </row>
    <row r="266" spans="1:63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49"/>
      <c r="N266" s="149"/>
      <c r="O266" s="149"/>
      <c r="P266" s="149"/>
      <c r="Q266" s="149"/>
      <c r="R266" s="149"/>
      <c r="S266" s="149"/>
      <c r="T266" s="149"/>
      <c r="U266" s="149"/>
      <c r="V266" s="149"/>
      <c r="W266" s="149"/>
      <c r="X266" s="149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  <c r="AR266" s="149"/>
      <c r="AS266" s="149"/>
      <c r="AT266" s="149"/>
      <c r="AU266" s="149"/>
      <c r="AV266" s="149"/>
      <c r="AW266" s="149"/>
      <c r="AX266" s="149"/>
      <c r="AY266" s="149"/>
      <c r="AZ266" s="149"/>
      <c r="BA266" s="149"/>
      <c r="BB266" s="149"/>
      <c r="BC266" s="149"/>
      <c r="BD266" s="149"/>
      <c r="BE266" s="149"/>
      <c r="BF266" s="149"/>
      <c r="BG266" s="149"/>
      <c r="BH266" s="149"/>
      <c r="BI266" s="149"/>
      <c r="BJ266" s="149"/>
      <c r="BK266" s="149"/>
    </row>
    <row r="267" spans="1:63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49"/>
      <c r="N267" s="149"/>
      <c r="O267" s="149"/>
      <c r="P267" s="149"/>
      <c r="Q267" s="149"/>
      <c r="R267" s="149"/>
      <c r="S267" s="149"/>
      <c r="T267" s="149"/>
      <c r="U267" s="149"/>
      <c r="V267" s="149"/>
      <c r="W267" s="149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  <c r="AR267" s="149"/>
      <c r="AS267" s="149"/>
      <c r="AT267" s="149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49"/>
      <c r="BH267" s="149"/>
      <c r="BI267" s="149"/>
      <c r="BJ267" s="149"/>
      <c r="BK267" s="149"/>
    </row>
    <row r="268" spans="1:63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49"/>
      <c r="N268" s="149"/>
      <c r="O268" s="149"/>
      <c r="P268" s="149"/>
      <c r="Q268" s="149"/>
      <c r="R268" s="149"/>
      <c r="S268" s="149"/>
      <c r="T268" s="149"/>
      <c r="U268" s="149"/>
      <c r="V268" s="149"/>
      <c r="W268" s="149"/>
      <c r="X268" s="149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  <c r="AR268" s="149"/>
      <c r="AS268" s="149"/>
      <c r="AT268" s="149"/>
      <c r="AU268" s="149"/>
      <c r="AV268" s="149"/>
      <c r="AW268" s="149"/>
      <c r="AX268" s="149"/>
      <c r="AY268" s="149"/>
      <c r="AZ268" s="149"/>
      <c r="BA268" s="149"/>
      <c r="BB268" s="149"/>
      <c r="BC268" s="149"/>
      <c r="BD268" s="149"/>
      <c r="BE268" s="149"/>
      <c r="BF268" s="149"/>
      <c r="BG268" s="149"/>
      <c r="BH268" s="149"/>
      <c r="BI268" s="149"/>
      <c r="BJ268" s="149"/>
      <c r="BK268" s="149"/>
    </row>
    <row r="269" spans="1:63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49"/>
      <c r="N269" s="149"/>
      <c r="O269" s="149"/>
      <c r="P269" s="149"/>
      <c r="Q269" s="149"/>
      <c r="R269" s="149"/>
      <c r="S269" s="149"/>
      <c r="T269" s="149"/>
      <c r="U269" s="149"/>
      <c r="V269" s="149"/>
      <c r="W269" s="149"/>
      <c r="X269" s="149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  <c r="AR269" s="149"/>
      <c r="AS269" s="149"/>
      <c r="AT269" s="149"/>
      <c r="AU269" s="149"/>
      <c r="AV269" s="149"/>
      <c r="AW269" s="149"/>
      <c r="AX269" s="149"/>
      <c r="AY269" s="149"/>
      <c r="AZ269" s="149"/>
      <c r="BA269" s="149"/>
      <c r="BB269" s="149"/>
      <c r="BC269" s="149"/>
      <c r="BD269" s="149"/>
      <c r="BE269" s="149"/>
      <c r="BF269" s="149"/>
      <c r="BG269" s="149"/>
      <c r="BH269" s="149"/>
      <c r="BI269" s="149"/>
      <c r="BJ269" s="149"/>
      <c r="BK269" s="149"/>
    </row>
    <row r="270" spans="1:63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49"/>
      <c r="N270" s="149"/>
      <c r="O270" s="149"/>
      <c r="P270" s="149"/>
      <c r="Q270" s="149"/>
      <c r="R270" s="149"/>
      <c r="S270" s="149"/>
      <c r="T270" s="149"/>
      <c r="U270" s="149"/>
      <c r="V270" s="149"/>
      <c r="W270" s="149"/>
      <c r="X270" s="149"/>
      <c r="Y270" s="149"/>
      <c r="Z270" s="149"/>
      <c r="AA270" s="149"/>
      <c r="AB270" s="149"/>
      <c r="AC270" s="149"/>
      <c r="AD270" s="149"/>
      <c r="AE270" s="149"/>
      <c r="AF270" s="149"/>
      <c r="AG270" s="149"/>
      <c r="AH270" s="149"/>
      <c r="AI270" s="149"/>
      <c r="AJ270" s="149"/>
      <c r="AK270" s="149"/>
      <c r="AL270" s="149"/>
      <c r="AM270" s="149"/>
      <c r="AN270" s="149"/>
      <c r="AO270" s="149"/>
      <c r="AP270" s="149"/>
      <c r="AQ270" s="149"/>
      <c r="AR270" s="149"/>
      <c r="AS270" s="149"/>
      <c r="AT270" s="149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49"/>
      <c r="BH270" s="149"/>
      <c r="BI270" s="149"/>
      <c r="BJ270" s="149"/>
      <c r="BK270" s="149"/>
    </row>
    <row r="271" spans="1:63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49"/>
      <c r="N271" s="149"/>
      <c r="O271" s="149"/>
      <c r="P271" s="149"/>
      <c r="Q271" s="149"/>
      <c r="R271" s="149"/>
      <c r="S271" s="149"/>
      <c r="T271" s="149"/>
      <c r="U271" s="149"/>
      <c r="V271" s="149"/>
      <c r="W271" s="149"/>
      <c r="X271" s="149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  <c r="AR271" s="149"/>
      <c r="AS271" s="149"/>
      <c r="AT271" s="149"/>
      <c r="AU271" s="149"/>
      <c r="AV271" s="149"/>
      <c r="AW271" s="149"/>
      <c r="AX271" s="149"/>
      <c r="AY271" s="149"/>
      <c r="AZ271" s="149"/>
      <c r="BA271" s="149"/>
      <c r="BB271" s="149"/>
      <c r="BC271" s="149"/>
      <c r="BD271" s="149"/>
      <c r="BE271" s="149"/>
      <c r="BF271" s="149"/>
      <c r="BG271" s="149"/>
      <c r="BH271" s="149"/>
      <c r="BI271" s="149"/>
      <c r="BJ271" s="149"/>
      <c r="BK271" s="149"/>
    </row>
    <row r="272" spans="1:63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49"/>
      <c r="N272" s="149"/>
      <c r="O272" s="149"/>
      <c r="P272" s="149"/>
      <c r="Q272" s="149"/>
      <c r="R272" s="149"/>
      <c r="S272" s="149"/>
      <c r="T272" s="149"/>
      <c r="U272" s="149"/>
      <c r="V272" s="149"/>
      <c r="W272" s="149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49"/>
      <c r="AM272" s="149"/>
      <c r="AN272" s="149"/>
      <c r="AO272" s="149"/>
      <c r="AP272" s="149"/>
      <c r="AQ272" s="149"/>
      <c r="AR272" s="149"/>
      <c r="AS272" s="149"/>
      <c r="AT272" s="149"/>
      <c r="AU272" s="149"/>
      <c r="AV272" s="149"/>
      <c r="AW272" s="149"/>
      <c r="AX272" s="149"/>
      <c r="AY272" s="149"/>
      <c r="AZ272" s="149"/>
      <c r="BA272" s="149"/>
      <c r="BB272" s="149"/>
      <c r="BC272" s="149"/>
      <c r="BD272" s="149"/>
      <c r="BE272" s="149"/>
      <c r="BF272" s="149"/>
      <c r="BG272" s="149"/>
      <c r="BH272" s="149"/>
      <c r="BI272" s="149"/>
      <c r="BJ272" s="149"/>
      <c r="BK272" s="149"/>
    </row>
    <row r="273" spans="1:63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149"/>
      <c r="AF273" s="149"/>
      <c r="AG273" s="149"/>
      <c r="AH273" s="149"/>
      <c r="AI273" s="149"/>
      <c r="AJ273" s="149"/>
      <c r="AK273" s="149"/>
      <c r="AL273" s="149"/>
      <c r="AM273" s="149"/>
      <c r="AN273" s="149"/>
      <c r="AO273" s="149"/>
      <c r="AP273" s="149"/>
      <c r="AQ273" s="149"/>
      <c r="AR273" s="149"/>
      <c r="AS273" s="149"/>
      <c r="AT273" s="149"/>
      <c r="AU273" s="149"/>
      <c r="AV273" s="149"/>
      <c r="AW273" s="149"/>
      <c r="AX273" s="149"/>
      <c r="AY273" s="149"/>
      <c r="AZ273" s="149"/>
      <c r="BA273" s="149"/>
      <c r="BB273" s="149"/>
      <c r="BC273" s="149"/>
      <c r="BD273" s="149"/>
      <c r="BE273" s="149"/>
      <c r="BF273" s="149"/>
      <c r="BG273" s="149"/>
      <c r="BH273" s="149"/>
      <c r="BI273" s="149"/>
      <c r="BJ273" s="149"/>
      <c r="BK273" s="149"/>
    </row>
    <row r="274" spans="1:63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  <c r="AR274" s="149"/>
      <c r="AS274" s="149"/>
      <c r="AT274" s="149"/>
      <c r="AU274" s="149"/>
      <c r="AV274" s="149"/>
      <c r="AW274" s="149"/>
      <c r="AX274" s="149"/>
      <c r="AY274" s="149"/>
      <c r="AZ274" s="149"/>
      <c r="BA274" s="149"/>
      <c r="BB274" s="149"/>
      <c r="BC274" s="149"/>
      <c r="BD274" s="149"/>
      <c r="BE274" s="149"/>
      <c r="BF274" s="149"/>
      <c r="BG274" s="149"/>
      <c r="BH274" s="149"/>
      <c r="BI274" s="149"/>
      <c r="BJ274" s="149"/>
      <c r="BK274" s="149"/>
    </row>
    <row r="275" spans="1:63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49"/>
      <c r="AB275" s="149"/>
      <c r="AC275" s="149"/>
      <c r="AD275" s="149"/>
      <c r="AE275" s="149"/>
      <c r="AF275" s="149"/>
      <c r="AG275" s="149"/>
      <c r="AH275" s="149"/>
      <c r="AI275" s="149"/>
      <c r="AJ275" s="149"/>
      <c r="AK275" s="149"/>
      <c r="AL275" s="149"/>
      <c r="AM275" s="149"/>
      <c r="AN275" s="149"/>
      <c r="AO275" s="149"/>
      <c r="AP275" s="149"/>
      <c r="AQ275" s="149"/>
      <c r="AR275" s="149"/>
      <c r="AS275" s="149"/>
      <c r="AT275" s="149"/>
      <c r="AU275" s="149"/>
      <c r="AV275" s="149"/>
      <c r="AW275" s="149"/>
      <c r="AX275" s="149"/>
      <c r="AY275" s="149"/>
      <c r="AZ275" s="149"/>
      <c r="BA275" s="149"/>
      <c r="BB275" s="149"/>
      <c r="BC275" s="149"/>
      <c r="BD275" s="149"/>
      <c r="BE275" s="149"/>
      <c r="BF275" s="149"/>
      <c r="BG275" s="149"/>
      <c r="BH275" s="149"/>
      <c r="BI275" s="149"/>
      <c r="BJ275" s="149"/>
      <c r="BK275" s="149"/>
    </row>
    <row r="276" spans="1:63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  <c r="AR276" s="149"/>
      <c r="AS276" s="149"/>
      <c r="AT276" s="149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49"/>
      <c r="BH276" s="149"/>
      <c r="BI276" s="149"/>
      <c r="BJ276" s="149"/>
      <c r="BK276" s="149"/>
    </row>
    <row r="277" spans="1:63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49"/>
      <c r="N277" s="149"/>
      <c r="O277" s="149"/>
      <c r="P277" s="149"/>
      <c r="Q277" s="149"/>
      <c r="R277" s="149"/>
      <c r="S277" s="149"/>
      <c r="T277" s="149"/>
      <c r="U277" s="149"/>
      <c r="V277" s="149"/>
      <c r="W277" s="149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49"/>
      <c r="AM277" s="149"/>
      <c r="AN277" s="149"/>
      <c r="AO277" s="149"/>
      <c r="AP277" s="149"/>
      <c r="AQ277" s="149"/>
      <c r="AR277" s="149"/>
      <c r="AS277" s="149"/>
      <c r="AT277" s="149"/>
      <c r="AU277" s="149"/>
      <c r="AV277" s="149"/>
      <c r="AW277" s="149"/>
      <c r="AX277" s="149"/>
      <c r="AY277" s="149"/>
      <c r="AZ277" s="149"/>
      <c r="BA277" s="149"/>
      <c r="BB277" s="149"/>
      <c r="BC277" s="149"/>
      <c r="BD277" s="149"/>
      <c r="BE277" s="149"/>
      <c r="BF277" s="149"/>
      <c r="BG277" s="149"/>
      <c r="BH277" s="149"/>
      <c r="BI277" s="149"/>
      <c r="BJ277" s="149"/>
      <c r="BK277" s="149"/>
    </row>
    <row r="278" spans="1:63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49"/>
      <c r="N278" s="149"/>
      <c r="O278" s="149"/>
      <c r="P278" s="149"/>
      <c r="Q278" s="149"/>
      <c r="R278" s="149"/>
      <c r="S278" s="149"/>
      <c r="T278" s="149"/>
      <c r="U278" s="149"/>
      <c r="V278" s="149"/>
      <c r="W278" s="149"/>
      <c r="X278" s="149"/>
      <c r="Y278" s="149"/>
      <c r="Z278" s="149"/>
      <c r="AA278" s="149"/>
      <c r="AB278" s="149"/>
      <c r="AC278" s="149"/>
      <c r="AD278" s="149"/>
      <c r="AE278" s="149"/>
      <c r="AF278" s="149"/>
      <c r="AG278" s="149"/>
      <c r="AH278" s="149"/>
      <c r="AI278" s="149"/>
      <c r="AJ278" s="149"/>
      <c r="AK278" s="149"/>
      <c r="AL278" s="149"/>
      <c r="AM278" s="149"/>
      <c r="AN278" s="149"/>
      <c r="AO278" s="149"/>
      <c r="AP278" s="149"/>
      <c r="AQ278" s="149"/>
      <c r="AR278" s="149"/>
      <c r="AS278" s="149"/>
      <c r="AT278" s="149"/>
      <c r="AU278" s="149"/>
      <c r="AV278" s="149"/>
      <c r="AW278" s="149"/>
      <c r="AX278" s="149"/>
      <c r="AY278" s="149"/>
      <c r="AZ278" s="149"/>
      <c r="BA278" s="149"/>
      <c r="BB278" s="149"/>
      <c r="BC278" s="149"/>
      <c r="BD278" s="149"/>
      <c r="BE278" s="149"/>
      <c r="BF278" s="149"/>
      <c r="BG278" s="149"/>
      <c r="BH278" s="149"/>
      <c r="BI278" s="149"/>
      <c r="BJ278" s="149"/>
      <c r="BK278" s="149"/>
    </row>
    <row r="279" spans="1:63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49"/>
      <c r="N279" s="149"/>
      <c r="O279" s="149"/>
      <c r="P279" s="149"/>
      <c r="Q279" s="149"/>
      <c r="R279" s="149"/>
      <c r="S279" s="149"/>
      <c r="T279" s="149"/>
      <c r="U279" s="149"/>
      <c r="V279" s="149"/>
      <c r="W279" s="149"/>
      <c r="X279" s="149"/>
      <c r="Y279" s="149"/>
      <c r="Z279" s="149"/>
      <c r="AA279" s="149"/>
      <c r="AB279" s="149"/>
      <c r="AC279" s="149"/>
      <c r="AD279" s="149"/>
      <c r="AE279" s="149"/>
      <c r="AF279" s="149"/>
      <c r="AG279" s="149"/>
      <c r="AH279" s="149"/>
      <c r="AI279" s="149"/>
      <c r="AJ279" s="149"/>
      <c r="AK279" s="149"/>
      <c r="AL279" s="149"/>
      <c r="AM279" s="149"/>
      <c r="AN279" s="149"/>
      <c r="AO279" s="149"/>
      <c r="AP279" s="149"/>
      <c r="AQ279" s="149"/>
      <c r="AR279" s="149"/>
      <c r="AS279" s="149"/>
      <c r="AT279" s="149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49"/>
      <c r="BH279" s="149"/>
      <c r="BI279" s="149"/>
      <c r="BJ279" s="149"/>
      <c r="BK279" s="149"/>
    </row>
    <row r="280" spans="1:63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49"/>
      <c r="N280" s="149"/>
      <c r="O280" s="149"/>
      <c r="P280" s="149"/>
      <c r="Q280" s="149"/>
      <c r="R280" s="149"/>
      <c r="S280" s="149"/>
      <c r="T280" s="149"/>
      <c r="U280" s="149"/>
      <c r="V280" s="149"/>
      <c r="W280" s="149"/>
      <c r="X280" s="149"/>
      <c r="Y280" s="149"/>
      <c r="Z280" s="149"/>
      <c r="AA280" s="149"/>
      <c r="AB280" s="149"/>
      <c r="AC280" s="149"/>
      <c r="AD280" s="149"/>
      <c r="AE280" s="149"/>
      <c r="AF280" s="149"/>
      <c r="AG280" s="149"/>
      <c r="AH280" s="149"/>
      <c r="AI280" s="149"/>
      <c r="AJ280" s="149"/>
      <c r="AK280" s="149"/>
      <c r="AL280" s="149"/>
      <c r="AM280" s="149"/>
      <c r="AN280" s="149"/>
      <c r="AO280" s="149"/>
      <c r="AP280" s="149"/>
      <c r="AQ280" s="149"/>
      <c r="AR280" s="149"/>
      <c r="AS280" s="149"/>
      <c r="AT280" s="149"/>
      <c r="AU280" s="149"/>
      <c r="AV280" s="149"/>
      <c r="AW280" s="149"/>
      <c r="AX280" s="149"/>
      <c r="AY280" s="149"/>
      <c r="AZ280" s="149"/>
      <c r="BA280" s="149"/>
      <c r="BB280" s="149"/>
      <c r="BC280" s="149"/>
      <c r="BD280" s="149"/>
      <c r="BE280" s="149"/>
      <c r="BF280" s="149"/>
      <c r="BG280" s="149"/>
      <c r="BH280" s="149"/>
      <c r="BI280" s="149"/>
      <c r="BJ280" s="149"/>
      <c r="BK280" s="149"/>
    </row>
    <row r="281" spans="1:63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49"/>
      <c r="N281" s="149"/>
      <c r="O281" s="149"/>
      <c r="P281" s="149"/>
      <c r="Q281" s="149"/>
      <c r="R281" s="149"/>
      <c r="S281" s="149"/>
      <c r="T281" s="149"/>
      <c r="U281" s="149"/>
      <c r="V281" s="149"/>
      <c r="W281" s="149"/>
      <c r="X281" s="149"/>
      <c r="Y281" s="149"/>
      <c r="Z281" s="149"/>
      <c r="AA281" s="149"/>
      <c r="AB281" s="149"/>
      <c r="AC281" s="149"/>
      <c r="AD281" s="149"/>
      <c r="AE281" s="149"/>
      <c r="AF281" s="149"/>
      <c r="AG281" s="149"/>
      <c r="AH281" s="149"/>
      <c r="AI281" s="149"/>
      <c r="AJ281" s="149"/>
      <c r="AK281" s="149"/>
      <c r="AL281" s="149"/>
      <c r="AM281" s="149"/>
      <c r="AN281" s="149"/>
      <c r="AO281" s="149"/>
      <c r="AP281" s="149"/>
      <c r="AQ281" s="149"/>
      <c r="AR281" s="149"/>
      <c r="AS281" s="149"/>
      <c r="AT281" s="149"/>
      <c r="AU281" s="149"/>
      <c r="AV281" s="149"/>
      <c r="AW281" s="149"/>
      <c r="AX281" s="149"/>
      <c r="AY281" s="149"/>
      <c r="AZ281" s="149"/>
      <c r="BA281" s="149"/>
      <c r="BB281" s="149"/>
      <c r="BC281" s="149"/>
      <c r="BD281" s="149"/>
      <c r="BE281" s="149"/>
      <c r="BF281" s="149"/>
      <c r="BG281" s="149"/>
      <c r="BH281" s="149"/>
      <c r="BI281" s="149"/>
      <c r="BJ281" s="149"/>
      <c r="BK281" s="149"/>
    </row>
    <row r="282" spans="1:63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49"/>
      <c r="N282" s="149"/>
      <c r="O282" s="149"/>
      <c r="P282" s="149"/>
      <c r="Q282" s="149"/>
      <c r="R282" s="149"/>
      <c r="S282" s="149"/>
      <c r="T282" s="149"/>
      <c r="U282" s="149"/>
      <c r="V282" s="149"/>
      <c r="W282" s="149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49"/>
      <c r="AM282" s="149"/>
      <c r="AN282" s="149"/>
      <c r="AO282" s="149"/>
      <c r="AP282" s="149"/>
      <c r="AQ282" s="149"/>
      <c r="AR282" s="149"/>
      <c r="AS282" s="149"/>
      <c r="AT282" s="149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49"/>
      <c r="BH282" s="149"/>
      <c r="BI282" s="149"/>
      <c r="BJ282" s="149"/>
      <c r="BK282" s="149"/>
    </row>
    <row r="283" spans="1:63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49"/>
      <c r="N283" s="149"/>
      <c r="O283" s="149"/>
      <c r="P283" s="149"/>
      <c r="Q283" s="149"/>
      <c r="R283" s="149"/>
      <c r="S283" s="149"/>
      <c r="T283" s="149"/>
      <c r="U283" s="149"/>
      <c r="V283" s="149"/>
      <c r="W283" s="149"/>
      <c r="X283" s="149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  <c r="AR283" s="149"/>
      <c r="AS283" s="149"/>
      <c r="AT283" s="149"/>
      <c r="AU283" s="149"/>
      <c r="AV283" s="149"/>
      <c r="AW283" s="149"/>
      <c r="AX283" s="149"/>
      <c r="AY283" s="149"/>
      <c r="AZ283" s="149"/>
      <c r="BA283" s="149"/>
      <c r="BB283" s="149"/>
      <c r="BC283" s="149"/>
      <c r="BD283" s="149"/>
      <c r="BE283" s="149"/>
      <c r="BF283" s="149"/>
      <c r="BG283" s="149"/>
      <c r="BH283" s="149"/>
      <c r="BI283" s="149"/>
      <c r="BJ283" s="149"/>
      <c r="BK283" s="149"/>
    </row>
    <row r="284" spans="1:63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49"/>
      <c r="N284" s="149"/>
      <c r="O284" s="149"/>
      <c r="P284" s="149"/>
      <c r="Q284" s="149"/>
      <c r="R284" s="149"/>
      <c r="S284" s="149"/>
      <c r="T284" s="149"/>
      <c r="U284" s="149"/>
      <c r="V284" s="149"/>
      <c r="W284" s="149"/>
      <c r="X284" s="149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  <c r="AR284" s="149"/>
      <c r="AS284" s="149"/>
      <c r="AT284" s="149"/>
      <c r="AU284" s="149"/>
      <c r="AV284" s="149"/>
      <c r="AW284" s="149"/>
      <c r="AX284" s="149"/>
      <c r="AY284" s="149"/>
      <c r="AZ284" s="149"/>
      <c r="BA284" s="149"/>
      <c r="BB284" s="149"/>
      <c r="BC284" s="149"/>
      <c r="BD284" s="149"/>
      <c r="BE284" s="149"/>
      <c r="BF284" s="149"/>
      <c r="BG284" s="149"/>
      <c r="BH284" s="149"/>
      <c r="BI284" s="149"/>
      <c r="BJ284" s="149"/>
      <c r="BK284" s="149"/>
    </row>
    <row r="285" spans="1:63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  <c r="AR285" s="149"/>
      <c r="AS285" s="149"/>
      <c r="AT285" s="149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49"/>
      <c r="BH285" s="149"/>
      <c r="BI285" s="149"/>
      <c r="BJ285" s="149"/>
      <c r="BK285" s="149"/>
    </row>
    <row r="286" spans="1:63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49"/>
      <c r="N286" s="149"/>
      <c r="O286" s="149"/>
      <c r="P286" s="149"/>
      <c r="Q286" s="149"/>
      <c r="R286" s="149"/>
      <c r="S286" s="149"/>
      <c r="T286" s="149"/>
      <c r="U286" s="149"/>
      <c r="V286" s="149"/>
      <c r="W286" s="149"/>
      <c r="X286" s="149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  <c r="AR286" s="149"/>
      <c r="AS286" s="149"/>
      <c r="AT286" s="149"/>
      <c r="AU286" s="149"/>
      <c r="AV286" s="149"/>
      <c r="AW286" s="149"/>
      <c r="AX286" s="149"/>
      <c r="AY286" s="149"/>
      <c r="AZ286" s="149"/>
      <c r="BA286" s="149"/>
      <c r="BB286" s="149"/>
      <c r="BC286" s="149"/>
      <c r="BD286" s="149"/>
      <c r="BE286" s="149"/>
      <c r="BF286" s="149"/>
      <c r="BG286" s="149"/>
      <c r="BH286" s="149"/>
      <c r="BI286" s="149"/>
      <c r="BJ286" s="149"/>
      <c r="BK286" s="149"/>
    </row>
    <row r="287" spans="1:63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49"/>
      <c r="N287" s="149"/>
      <c r="O287" s="149"/>
      <c r="P287" s="149"/>
      <c r="Q287" s="149"/>
      <c r="R287" s="149"/>
      <c r="S287" s="149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  <c r="AR287" s="149"/>
      <c r="AS287" s="149"/>
      <c r="AT287" s="149"/>
      <c r="AU287" s="149"/>
      <c r="AV287" s="149"/>
      <c r="AW287" s="149"/>
      <c r="AX287" s="149"/>
      <c r="AY287" s="149"/>
      <c r="AZ287" s="149"/>
      <c r="BA287" s="149"/>
      <c r="BB287" s="149"/>
      <c r="BC287" s="149"/>
      <c r="BD287" s="149"/>
      <c r="BE287" s="149"/>
      <c r="BF287" s="149"/>
      <c r="BG287" s="149"/>
      <c r="BH287" s="149"/>
      <c r="BI287" s="149"/>
      <c r="BJ287" s="149"/>
      <c r="BK287" s="149"/>
    </row>
    <row r="288" spans="1:63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49"/>
      <c r="N288" s="149"/>
      <c r="O288" s="149"/>
      <c r="P288" s="149"/>
      <c r="Q288" s="149"/>
      <c r="R288" s="149"/>
      <c r="S288" s="149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  <c r="AR288" s="149"/>
      <c r="AS288" s="149"/>
      <c r="AT288" s="149"/>
      <c r="AU288" s="149"/>
      <c r="AV288" s="149"/>
      <c r="AW288" s="149"/>
      <c r="AX288" s="149"/>
      <c r="AY288" s="149"/>
      <c r="AZ288" s="149"/>
      <c r="BA288" s="149"/>
      <c r="BB288" s="149"/>
      <c r="BC288" s="149"/>
      <c r="BD288" s="149"/>
      <c r="BE288" s="149"/>
      <c r="BF288" s="149"/>
      <c r="BG288" s="149"/>
      <c r="BH288" s="149"/>
      <c r="BI288" s="149"/>
      <c r="BJ288" s="149"/>
      <c r="BK288" s="149"/>
    </row>
    <row r="289" spans="1:63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49"/>
      <c r="N289" s="149"/>
      <c r="O289" s="149"/>
      <c r="P289" s="149"/>
      <c r="Q289" s="149"/>
      <c r="R289" s="149"/>
      <c r="S289" s="149"/>
      <c r="T289" s="149"/>
      <c r="U289" s="149"/>
      <c r="V289" s="149"/>
      <c r="W289" s="149"/>
      <c r="X289" s="149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  <c r="AR289" s="149"/>
      <c r="AS289" s="149"/>
      <c r="AT289" s="149"/>
      <c r="AU289" s="149"/>
      <c r="AV289" s="149"/>
      <c r="AW289" s="149"/>
      <c r="AX289" s="149"/>
      <c r="AY289" s="149"/>
      <c r="AZ289" s="149"/>
      <c r="BA289" s="149"/>
      <c r="BB289" s="149"/>
      <c r="BC289" s="149"/>
      <c r="BD289" s="149"/>
      <c r="BE289" s="149"/>
      <c r="BF289" s="149"/>
      <c r="BG289" s="149"/>
      <c r="BH289" s="149"/>
      <c r="BI289" s="149"/>
      <c r="BJ289" s="149"/>
      <c r="BK289" s="149"/>
    </row>
    <row r="290" spans="1:63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49"/>
      <c r="N290" s="149"/>
      <c r="O290" s="149"/>
      <c r="P290" s="149"/>
      <c r="Q290" s="149"/>
      <c r="R290" s="149"/>
      <c r="S290" s="149"/>
      <c r="T290" s="149"/>
      <c r="U290" s="149"/>
      <c r="V290" s="149"/>
      <c r="W290" s="149"/>
      <c r="X290" s="149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  <c r="AR290" s="149"/>
      <c r="AS290" s="149"/>
      <c r="AT290" s="149"/>
      <c r="AU290" s="149"/>
      <c r="AV290" s="149"/>
      <c r="AW290" s="149"/>
      <c r="AX290" s="149"/>
      <c r="AY290" s="149"/>
      <c r="AZ290" s="149"/>
      <c r="BA290" s="149"/>
      <c r="BB290" s="149"/>
      <c r="BC290" s="149"/>
      <c r="BD290" s="149"/>
      <c r="BE290" s="149"/>
      <c r="BF290" s="149"/>
      <c r="BG290" s="149"/>
      <c r="BH290" s="149"/>
      <c r="BI290" s="149"/>
      <c r="BJ290" s="149"/>
      <c r="BK290" s="149"/>
    </row>
    <row r="291" spans="1:63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49"/>
      <c r="N291" s="149"/>
      <c r="O291" s="149"/>
      <c r="P291" s="149"/>
      <c r="Q291" s="149"/>
      <c r="R291" s="149"/>
      <c r="S291" s="149"/>
      <c r="T291" s="149"/>
      <c r="U291" s="149"/>
      <c r="V291" s="149"/>
      <c r="W291" s="149"/>
      <c r="X291" s="149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  <c r="AR291" s="149"/>
      <c r="AS291" s="149"/>
      <c r="AT291" s="149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49"/>
      <c r="BH291" s="149"/>
      <c r="BI291" s="149"/>
      <c r="BJ291" s="149"/>
      <c r="BK291" s="149"/>
    </row>
    <row r="292" spans="1:63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49"/>
      <c r="N292" s="149"/>
      <c r="O292" s="149"/>
      <c r="P292" s="149"/>
      <c r="Q292" s="149"/>
      <c r="R292" s="149"/>
      <c r="S292" s="149"/>
      <c r="T292" s="149"/>
      <c r="U292" s="149"/>
      <c r="V292" s="149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  <c r="AR292" s="149"/>
      <c r="AS292" s="149"/>
      <c r="AT292" s="149"/>
      <c r="AU292" s="149"/>
      <c r="AV292" s="149"/>
      <c r="AW292" s="149"/>
      <c r="AX292" s="149"/>
      <c r="AY292" s="149"/>
      <c r="AZ292" s="149"/>
      <c r="BA292" s="149"/>
      <c r="BB292" s="149"/>
      <c r="BC292" s="149"/>
      <c r="BD292" s="149"/>
      <c r="BE292" s="149"/>
      <c r="BF292" s="149"/>
      <c r="BG292" s="149"/>
      <c r="BH292" s="149"/>
      <c r="BI292" s="149"/>
      <c r="BJ292" s="149"/>
      <c r="BK292" s="149"/>
    </row>
    <row r="293" spans="1:63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49"/>
      <c r="N293" s="149"/>
      <c r="O293" s="149"/>
      <c r="P293" s="149"/>
      <c r="Q293" s="149"/>
      <c r="R293" s="149"/>
      <c r="S293" s="149"/>
      <c r="T293" s="149"/>
      <c r="U293" s="149"/>
      <c r="V293" s="149"/>
      <c r="W293" s="149"/>
      <c r="X293" s="149"/>
      <c r="Y293" s="149"/>
      <c r="Z293" s="149"/>
      <c r="AA293" s="149"/>
      <c r="AB293" s="149"/>
      <c r="AC293" s="149"/>
      <c r="AD293" s="149"/>
      <c r="AE293" s="149"/>
      <c r="AF293" s="149"/>
      <c r="AG293" s="149"/>
      <c r="AH293" s="149"/>
      <c r="AI293" s="149"/>
      <c r="AJ293" s="149"/>
      <c r="AK293" s="149"/>
      <c r="AL293" s="149"/>
      <c r="AM293" s="149"/>
      <c r="AN293" s="149"/>
      <c r="AO293" s="149"/>
      <c r="AP293" s="149"/>
      <c r="AQ293" s="149"/>
      <c r="AR293" s="149"/>
      <c r="AS293" s="149"/>
      <c r="AT293" s="149"/>
      <c r="AU293" s="149"/>
      <c r="AV293" s="149"/>
      <c r="AW293" s="149"/>
      <c r="AX293" s="149"/>
      <c r="AY293" s="149"/>
      <c r="AZ293" s="149"/>
      <c r="BA293" s="149"/>
      <c r="BB293" s="149"/>
      <c r="BC293" s="149"/>
      <c r="BD293" s="149"/>
      <c r="BE293" s="149"/>
      <c r="BF293" s="149"/>
      <c r="BG293" s="149"/>
      <c r="BH293" s="149"/>
      <c r="BI293" s="149"/>
      <c r="BJ293" s="149"/>
      <c r="BK293" s="149"/>
    </row>
    <row r="294" spans="1:63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49"/>
      <c r="N294" s="149"/>
      <c r="O294" s="149"/>
      <c r="P294" s="149"/>
      <c r="Q294" s="149"/>
      <c r="R294" s="149"/>
      <c r="S294" s="149"/>
      <c r="T294" s="149"/>
      <c r="U294" s="149"/>
      <c r="V294" s="149"/>
      <c r="W294" s="149"/>
      <c r="X294" s="149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  <c r="AR294" s="149"/>
      <c r="AS294" s="149"/>
      <c r="AT294" s="149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49"/>
      <c r="BH294" s="149"/>
      <c r="BI294" s="149"/>
      <c r="BJ294" s="149"/>
      <c r="BK294" s="149"/>
    </row>
    <row r="295" spans="1:63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49"/>
      <c r="N295" s="149"/>
      <c r="O295" s="149"/>
      <c r="P295" s="149"/>
      <c r="Q295" s="149"/>
      <c r="R295" s="149"/>
      <c r="S295" s="149"/>
      <c r="T295" s="149"/>
      <c r="U295" s="149"/>
      <c r="V295" s="149"/>
      <c r="W295" s="149"/>
      <c r="X295" s="149"/>
      <c r="Y295" s="149"/>
      <c r="Z295" s="149"/>
      <c r="AA295" s="149"/>
      <c r="AB295" s="149"/>
      <c r="AC295" s="149"/>
      <c r="AD295" s="149"/>
      <c r="AE295" s="149"/>
      <c r="AF295" s="149"/>
      <c r="AG295" s="149"/>
      <c r="AH295" s="149"/>
      <c r="AI295" s="149"/>
      <c r="AJ295" s="149"/>
      <c r="AK295" s="149"/>
      <c r="AL295" s="149"/>
      <c r="AM295" s="149"/>
      <c r="AN295" s="149"/>
      <c r="AO295" s="149"/>
      <c r="AP295" s="149"/>
      <c r="AQ295" s="149"/>
      <c r="AR295" s="149"/>
      <c r="AS295" s="149"/>
      <c r="AT295" s="149"/>
      <c r="AU295" s="149"/>
      <c r="AV295" s="149"/>
      <c r="AW295" s="149"/>
      <c r="AX295" s="149"/>
      <c r="AY295" s="149"/>
      <c r="AZ295" s="149"/>
      <c r="BA295" s="149"/>
      <c r="BB295" s="149"/>
      <c r="BC295" s="149"/>
      <c r="BD295" s="149"/>
      <c r="BE295" s="149"/>
      <c r="BF295" s="149"/>
      <c r="BG295" s="149"/>
      <c r="BH295" s="149"/>
      <c r="BI295" s="149"/>
      <c r="BJ295" s="149"/>
      <c r="BK295" s="149"/>
    </row>
    <row r="296" spans="1:63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49"/>
      <c r="N296" s="149"/>
      <c r="O296" s="149"/>
      <c r="P296" s="149"/>
      <c r="Q296" s="149"/>
      <c r="R296" s="149"/>
      <c r="S296" s="149"/>
      <c r="T296" s="149"/>
      <c r="U296" s="149"/>
      <c r="V296" s="149"/>
      <c r="W296" s="149"/>
      <c r="X296" s="149"/>
      <c r="Y296" s="149"/>
      <c r="Z296" s="149"/>
      <c r="AA296" s="149"/>
      <c r="AB296" s="149"/>
      <c r="AC296" s="149"/>
      <c r="AD296" s="149"/>
      <c r="AE296" s="149"/>
      <c r="AF296" s="149"/>
      <c r="AG296" s="149"/>
      <c r="AH296" s="149"/>
      <c r="AI296" s="149"/>
      <c r="AJ296" s="149"/>
      <c r="AK296" s="149"/>
      <c r="AL296" s="149"/>
      <c r="AM296" s="149"/>
      <c r="AN296" s="149"/>
      <c r="AO296" s="149"/>
      <c r="AP296" s="149"/>
      <c r="AQ296" s="149"/>
      <c r="AR296" s="149"/>
      <c r="AS296" s="149"/>
      <c r="AT296" s="149"/>
      <c r="AU296" s="149"/>
      <c r="AV296" s="149"/>
      <c r="AW296" s="149"/>
      <c r="AX296" s="149"/>
      <c r="AY296" s="149"/>
      <c r="AZ296" s="149"/>
      <c r="BA296" s="149"/>
      <c r="BB296" s="149"/>
      <c r="BC296" s="149"/>
      <c r="BD296" s="149"/>
      <c r="BE296" s="149"/>
      <c r="BF296" s="149"/>
      <c r="BG296" s="149"/>
      <c r="BH296" s="149"/>
      <c r="BI296" s="149"/>
      <c r="BJ296" s="149"/>
      <c r="BK296" s="149"/>
    </row>
    <row r="297" spans="1:63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49"/>
      <c r="N297" s="149"/>
      <c r="O297" s="149"/>
      <c r="P297" s="149"/>
      <c r="Q297" s="149"/>
      <c r="R297" s="149"/>
      <c r="S297" s="149"/>
      <c r="T297" s="149"/>
      <c r="U297" s="149"/>
      <c r="V297" s="149"/>
      <c r="W297" s="149"/>
      <c r="X297" s="149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  <c r="AR297" s="149"/>
      <c r="AS297" s="149"/>
      <c r="AT297" s="149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49"/>
      <c r="BH297" s="149"/>
      <c r="BI297" s="149"/>
      <c r="BJ297" s="149"/>
      <c r="BK297" s="149"/>
    </row>
    <row r="298" spans="1:63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49"/>
      <c r="N298" s="149"/>
      <c r="O298" s="149"/>
      <c r="P298" s="149"/>
      <c r="Q298" s="149"/>
      <c r="R298" s="149"/>
      <c r="S298" s="149"/>
      <c r="T298" s="149"/>
      <c r="U298" s="149"/>
      <c r="V298" s="149"/>
      <c r="W298" s="149"/>
      <c r="X298" s="149"/>
      <c r="Y298" s="149"/>
      <c r="Z298" s="149"/>
      <c r="AA298" s="149"/>
      <c r="AB298" s="149"/>
      <c r="AC298" s="149"/>
      <c r="AD298" s="149"/>
      <c r="AE298" s="149"/>
      <c r="AF298" s="149"/>
      <c r="AG298" s="149"/>
      <c r="AH298" s="149"/>
      <c r="AI298" s="149"/>
      <c r="AJ298" s="149"/>
      <c r="AK298" s="149"/>
      <c r="AL298" s="149"/>
      <c r="AM298" s="149"/>
      <c r="AN298" s="149"/>
      <c r="AO298" s="149"/>
      <c r="AP298" s="149"/>
      <c r="AQ298" s="149"/>
      <c r="AR298" s="149"/>
      <c r="AS298" s="149"/>
      <c r="AT298" s="149"/>
      <c r="AU298" s="149"/>
      <c r="AV298" s="149"/>
      <c r="AW298" s="149"/>
      <c r="AX298" s="149"/>
      <c r="AY298" s="149"/>
      <c r="AZ298" s="149"/>
      <c r="BA298" s="149"/>
      <c r="BB298" s="149"/>
      <c r="BC298" s="149"/>
      <c r="BD298" s="149"/>
      <c r="BE298" s="149"/>
      <c r="BF298" s="149"/>
      <c r="BG298" s="149"/>
      <c r="BH298" s="149"/>
      <c r="BI298" s="149"/>
      <c r="BJ298" s="149"/>
      <c r="BK298" s="149"/>
    </row>
    <row r="299" spans="1:63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49"/>
      <c r="N299" s="149"/>
      <c r="O299" s="149"/>
      <c r="P299" s="149"/>
      <c r="Q299" s="149"/>
      <c r="R299" s="149"/>
      <c r="S299" s="149"/>
      <c r="T299" s="149"/>
      <c r="U299" s="149"/>
      <c r="V299" s="149"/>
      <c r="W299" s="149"/>
      <c r="X299" s="149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  <c r="AR299" s="149"/>
      <c r="AS299" s="149"/>
      <c r="AT299" s="149"/>
      <c r="AU299" s="149"/>
      <c r="AV299" s="149"/>
      <c r="AW299" s="149"/>
      <c r="AX299" s="149"/>
      <c r="AY299" s="149"/>
      <c r="AZ299" s="149"/>
      <c r="BA299" s="149"/>
      <c r="BB299" s="149"/>
      <c r="BC299" s="149"/>
      <c r="BD299" s="149"/>
      <c r="BE299" s="149"/>
      <c r="BF299" s="149"/>
      <c r="BG299" s="149"/>
      <c r="BH299" s="149"/>
      <c r="BI299" s="149"/>
      <c r="BJ299" s="149"/>
      <c r="BK299" s="149"/>
    </row>
    <row r="300" spans="1:63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49"/>
      <c r="N300" s="149"/>
      <c r="O300" s="149"/>
      <c r="P300" s="149"/>
      <c r="Q300" s="149"/>
      <c r="R300" s="149"/>
      <c r="S300" s="149"/>
      <c r="T300" s="149"/>
      <c r="U300" s="149"/>
      <c r="V300" s="149"/>
      <c r="W300" s="149"/>
      <c r="X300" s="149"/>
      <c r="Y300" s="149"/>
      <c r="Z300" s="149"/>
      <c r="AA300" s="149"/>
      <c r="AB300" s="149"/>
      <c r="AC300" s="149"/>
      <c r="AD300" s="149"/>
      <c r="AE300" s="149"/>
      <c r="AF300" s="149"/>
      <c r="AG300" s="149"/>
      <c r="AH300" s="149"/>
      <c r="AI300" s="149"/>
      <c r="AJ300" s="149"/>
      <c r="AK300" s="149"/>
      <c r="AL300" s="149"/>
      <c r="AM300" s="149"/>
      <c r="AN300" s="149"/>
      <c r="AO300" s="149"/>
      <c r="AP300" s="149"/>
      <c r="AQ300" s="149"/>
      <c r="AR300" s="149"/>
      <c r="AS300" s="149"/>
      <c r="AT300" s="149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49"/>
      <c r="BH300" s="149"/>
      <c r="BI300" s="149"/>
      <c r="BJ300" s="149"/>
      <c r="BK300" s="149"/>
    </row>
    <row r="301" spans="1:63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49"/>
      <c r="N301" s="149"/>
      <c r="O301" s="149"/>
      <c r="P301" s="149"/>
      <c r="Q301" s="149"/>
      <c r="R301" s="149"/>
      <c r="S301" s="149"/>
      <c r="T301" s="149"/>
      <c r="U301" s="149"/>
      <c r="V301" s="149"/>
      <c r="W301" s="149"/>
      <c r="X301" s="149"/>
      <c r="Y301" s="149"/>
      <c r="Z301" s="149"/>
      <c r="AA301" s="149"/>
      <c r="AB301" s="149"/>
      <c r="AC301" s="149"/>
      <c r="AD301" s="149"/>
      <c r="AE301" s="149"/>
      <c r="AF301" s="149"/>
      <c r="AG301" s="149"/>
      <c r="AH301" s="149"/>
      <c r="AI301" s="149"/>
      <c r="AJ301" s="149"/>
      <c r="AK301" s="149"/>
      <c r="AL301" s="149"/>
      <c r="AM301" s="149"/>
      <c r="AN301" s="149"/>
      <c r="AO301" s="149"/>
      <c r="AP301" s="149"/>
      <c r="AQ301" s="149"/>
      <c r="AR301" s="149"/>
      <c r="AS301" s="149"/>
      <c r="AT301" s="149"/>
      <c r="AU301" s="149"/>
      <c r="AV301" s="149"/>
      <c r="AW301" s="149"/>
      <c r="AX301" s="149"/>
      <c r="AY301" s="149"/>
      <c r="AZ301" s="149"/>
      <c r="BA301" s="149"/>
      <c r="BB301" s="149"/>
      <c r="BC301" s="149"/>
      <c r="BD301" s="149"/>
      <c r="BE301" s="149"/>
      <c r="BF301" s="149"/>
      <c r="BG301" s="149"/>
      <c r="BH301" s="149"/>
      <c r="BI301" s="149"/>
      <c r="BJ301" s="149"/>
      <c r="BK301" s="149"/>
    </row>
    <row r="302" spans="1:63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49"/>
      <c r="N302" s="149"/>
      <c r="O302" s="149"/>
      <c r="P302" s="149"/>
      <c r="Q302" s="149"/>
      <c r="R302" s="149"/>
      <c r="S302" s="149"/>
      <c r="T302" s="149"/>
      <c r="U302" s="149"/>
      <c r="V302" s="149"/>
      <c r="W302" s="149"/>
      <c r="X302" s="149"/>
      <c r="Y302" s="149"/>
      <c r="Z302" s="149"/>
      <c r="AA302" s="149"/>
      <c r="AB302" s="149"/>
      <c r="AC302" s="149"/>
      <c r="AD302" s="149"/>
      <c r="AE302" s="149"/>
      <c r="AF302" s="149"/>
      <c r="AG302" s="149"/>
      <c r="AH302" s="149"/>
      <c r="AI302" s="149"/>
      <c r="AJ302" s="149"/>
      <c r="AK302" s="149"/>
      <c r="AL302" s="149"/>
      <c r="AM302" s="149"/>
      <c r="AN302" s="149"/>
      <c r="AO302" s="149"/>
      <c r="AP302" s="149"/>
      <c r="AQ302" s="149"/>
      <c r="AR302" s="149"/>
      <c r="AS302" s="149"/>
      <c r="AT302" s="149"/>
      <c r="AU302" s="149"/>
      <c r="AV302" s="149"/>
      <c r="AW302" s="149"/>
      <c r="AX302" s="149"/>
      <c r="AY302" s="149"/>
      <c r="AZ302" s="149"/>
      <c r="BA302" s="149"/>
      <c r="BB302" s="149"/>
      <c r="BC302" s="149"/>
      <c r="BD302" s="149"/>
      <c r="BE302" s="149"/>
      <c r="BF302" s="149"/>
      <c r="BG302" s="149"/>
      <c r="BH302" s="149"/>
      <c r="BI302" s="149"/>
      <c r="BJ302" s="149"/>
      <c r="BK302" s="149"/>
    </row>
    <row r="303" spans="1:63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49"/>
      <c r="N303" s="149"/>
      <c r="O303" s="149"/>
      <c r="P303" s="149"/>
      <c r="Q303" s="149"/>
      <c r="R303" s="149"/>
      <c r="S303" s="149"/>
      <c r="T303" s="149"/>
      <c r="U303" s="149"/>
      <c r="V303" s="149"/>
      <c r="W303" s="149"/>
      <c r="X303" s="149"/>
      <c r="Y303" s="149"/>
      <c r="Z303" s="149"/>
      <c r="AA303" s="149"/>
      <c r="AB303" s="149"/>
      <c r="AC303" s="149"/>
      <c r="AD303" s="149"/>
      <c r="AE303" s="149"/>
      <c r="AF303" s="149"/>
      <c r="AG303" s="149"/>
      <c r="AH303" s="149"/>
      <c r="AI303" s="149"/>
      <c r="AJ303" s="149"/>
      <c r="AK303" s="149"/>
      <c r="AL303" s="149"/>
      <c r="AM303" s="149"/>
      <c r="AN303" s="149"/>
      <c r="AO303" s="149"/>
      <c r="AP303" s="149"/>
      <c r="AQ303" s="149"/>
      <c r="AR303" s="149"/>
      <c r="AS303" s="149"/>
      <c r="AT303" s="149"/>
      <c r="AU303" s="149"/>
      <c r="AV303" s="149"/>
      <c r="AW303" s="149"/>
      <c r="AX303" s="149"/>
      <c r="AY303" s="149"/>
      <c r="AZ303" s="149"/>
      <c r="BA303" s="149"/>
      <c r="BB303" s="149"/>
      <c r="BC303" s="149"/>
      <c r="BD303" s="149"/>
      <c r="BE303" s="149"/>
      <c r="BF303" s="149"/>
      <c r="BG303" s="149"/>
      <c r="BH303" s="149"/>
      <c r="BI303" s="149"/>
      <c r="BJ303" s="149"/>
      <c r="BK303" s="149"/>
    </row>
    <row r="304" spans="1:63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  <c r="AK304" s="149"/>
      <c r="AL304" s="149"/>
      <c r="AM304" s="149"/>
      <c r="AN304" s="149"/>
      <c r="AO304" s="149"/>
      <c r="AP304" s="149"/>
      <c r="AQ304" s="149"/>
      <c r="AR304" s="149"/>
      <c r="AS304" s="149"/>
      <c r="AT304" s="149"/>
      <c r="AU304" s="149"/>
      <c r="AV304" s="149"/>
      <c r="AW304" s="149"/>
      <c r="AX304" s="149"/>
      <c r="AY304" s="149"/>
      <c r="AZ304" s="149"/>
      <c r="BA304" s="149"/>
      <c r="BB304" s="149"/>
      <c r="BC304" s="149"/>
      <c r="BD304" s="149"/>
      <c r="BE304" s="149"/>
      <c r="BF304" s="149"/>
      <c r="BG304" s="149"/>
      <c r="BH304" s="149"/>
      <c r="BI304" s="149"/>
      <c r="BJ304" s="149"/>
      <c r="BK304" s="149"/>
    </row>
    <row r="305" spans="1:63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49"/>
      <c r="N305" s="149"/>
      <c r="O305" s="149"/>
      <c r="P305" s="149"/>
      <c r="Q305" s="149"/>
      <c r="R305" s="149"/>
      <c r="S305" s="149"/>
      <c r="T305" s="149"/>
      <c r="U305" s="149"/>
      <c r="V305" s="149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49"/>
      <c r="AI305" s="149"/>
      <c r="AJ305" s="149"/>
      <c r="AK305" s="149"/>
      <c r="AL305" s="149"/>
      <c r="AM305" s="149"/>
      <c r="AN305" s="149"/>
      <c r="AO305" s="149"/>
      <c r="AP305" s="149"/>
      <c r="AQ305" s="149"/>
      <c r="AR305" s="149"/>
      <c r="AS305" s="149"/>
      <c r="AT305" s="149"/>
      <c r="AU305" s="149"/>
      <c r="AV305" s="149"/>
      <c r="AW305" s="149"/>
      <c r="AX305" s="149"/>
      <c r="AY305" s="149"/>
      <c r="AZ305" s="149"/>
      <c r="BA305" s="149"/>
      <c r="BB305" s="149"/>
      <c r="BC305" s="149"/>
      <c r="BD305" s="149"/>
      <c r="BE305" s="149"/>
      <c r="BF305" s="149"/>
      <c r="BG305" s="149"/>
      <c r="BH305" s="149"/>
      <c r="BI305" s="149"/>
      <c r="BJ305" s="149"/>
      <c r="BK305" s="149"/>
    </row>
    <row r="306" spans="1:63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49"/>
      <c r="N306" s="149"/>
      <c r="O306" s="149"/>
      <c r="P306" s="149"/>
      <c r="Q306" s="149"/>
      <c r="R306" s="149"/>
      <c r="S306" s="149"/>
      <c r="T306" s="149"/>
      <c r="U306" s="149"/>
      <c r="V306" s="149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49"/>
      <c r="AI306" s="149"/>
      <c r="AJ306" s="149"/>
      <c r="AK306" s="149"/>
      <c r="AL306" s="149"/>
      <c r="AM306" s="149"/>
      <c r="AN306" s="149"/>
      <c r="AO306" s="149"/>
      <c r="AP306" s="149"/>
      <c r="AQ306" s="149"/>
      <c r="AR306" s="149"/>
      <c r="AS306" s="149"/>
      <c r="AT306" s="149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49"/>
      <c r="BH306" s="149"/>
      <c r="BI306" s="149"/>
      <c r="BJ306" s="149"/>
      <c r="BK306" s="149"/>
    </row>
    <row r="307" spans="1:63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49"/>
      <c r="N307" s="149"/>
      <c r="O307" s="149"/>
      <c r="P307" s="149"/>
      <c r="Q307" s="149"/>
      <c r="R307" s="149"/>
      <c r="S307" s="149"/>
      <c r="T307" s="149"/>
      <c r="U307" s="149"/>
      <c r="V307" s="149"/>
      <c r="W307" s="149"/>
      <c r="X307" s="149"/>
      <c r="Y307" s="149"/>
      <c r="Z307" s="149"/>
      <c r="AA307" s="149"/>
      <c r="AB307" s="149"/>
      <c r="AC307" s="149"/>
      <c r="AD307" s="149"/>
      <c r="AE307" s="149"/>
      <c r="AF307" s="149"/>
      <c r="AG307" s="149"/>
      <c r="AH307" s="149"/>
      <c r="AI307" s="149"/>
      <c r="AJ307" s="149"/>
      <c r="AK307" s="149"/>
      <c r="AL307" s="149"/>
      <c r="AM307" s="149"/>
      <c r="AN307" s="149"/>
      <c r="AO307" s="149"/>
      <c r="AP307" s="149"/>
      <c r="AQ307" s="149"/>
      <c r="AR307" s="149"/>
      <c r="AS307" s="149"/>
      <c r="AT307" s="149"/>
      <c r="AU307" s="149"/>
      <c r="AV307" s="149"/>
      <c r="AW307" s="149"/>
      <c r="AX307" s="149"/>
      <c r="AY307" s="149"/>
      <c r="AZ307" s="149"/>
      <c r="BA307" s="149"/>
      <c r="BB307" s="149"/>
      <c r="BC307" s="149"/>
      <c r="BD307" s="149"/>
      <c r="BE307" s="149"/>
      <c r="BF307" s="149"/>
      <c r="BG307" s="149"/>
      <c r="BH307" s="149"/>
      <c r="BI307" s="149"/>
      <c r="BJ307" s="149"/>
      <c r="BK307" s="149"/>
    </row>
    <row r="308" spans="1:63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49"/>
      <c r="N308" s="149"/>
      <c r="O308" s="149"/>
      <c r="P308" s="149"/>
      <c r="Q308" s="149"/>
      <c r="R308" s="149"/>
      <c r="S308" s="149"/>
      <c r="T308" s="149"/>
      <c r="U308" s="149"/>
      <c r="V308" s="149"/>
      <c r="W308" s="149"/>
      <c r="X308" s="149"/>
      <c r="Y308" s="149"/>
      <c r="Z308" s="149"/>
      <c r="AA308" s="149"/>
      <c r="AB308" s="149"/>
      <c r="AC308" s="149"/>
      <c r="AD308" s="149"/>
      <c r="AE308" s="149"/>
      <c r="AF308" s="149"/>
      <c r="AG308" s="149"/>
      <c r="AH308" s="149"/>
      <c r="AI308" s="149"/>
      <c r="AJ308" s="149"/>
      <c r="AK308" s="149"/>
      <c r="AL308" s="149"/>
      <c r="AM308" s="149"/>
      <c r="AN308" s="149"/>
      <c r="AO308" s="149"/>
      <c r="AP308" s="149"/>
      <c r="AQ308" s="149"/>
      <c r="AR308" s="149"/>
      <c r="AS308" s="149"/>
      <c r="AT308" s="149"/>
      <c r="AU308" s="149"/>
      <c r="AV308" s="149"/>
      <c r="AW308" s="149"/>
      <c r="AX308" s="149"/>
      <c r="AY308" s="149"/>
      <c r="AZ308" s="149"/>
      <c r="BA308" s="149"/>
      <c r="BB308" s="149"/>
      <c r="BC308" s="149"/>
      <c r="BD308" s="149"/>
      <c r="BE308" s="149"/>
      <c r="BF308" s="149"/>
      <c r="BG308" s="149"/>
      <c r="BH308" s="149"/>
      <c r="BI308" s="149"/>
      <c r="BJ308" s="149"/>
      <c r="BK308" s="149"/>
    </row>
    <row r="309" spans="1:63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49"/>
      <c r="N309" s="149"/>
      <c r="O309" s="149"/>
      <c r="P309" s="149"/>
      <c r="Q309" s="149"/>
      <c r="R309" s="149"/>
      <c r="S309" s="149"/>
      <c r="T309" s="149"/>
      <c r="U309" s="149"/>
      <c r="V309" s="149"/>
      <c r="W309" s="149"/>
      <c r="X309" s="149"/>
      <c r="Y309" s="149"/>
      <c r="Z309" s="149"/>
      <c r="AA309" s="149"/>
      <c r="AB309" s="149"/>
      <c r="AC309" s="149"/>
      <c r="AD309" s="149"/>
      <c r="AE309" s="149"/>
      <c r="AF309" s="149"/>
      <c r="AG309" s="149"/>
      <c r="AH309" s="149"/>
      <c r="AI309" s="149"/>
      <c r="AJ309" s="149"/>
      <c r="AK309" s="149"/>
      <c r="AL309" s="149"/>
      <c r="AM309" s="149"/>
      <c r="AN309" s="149"/>
      <c r="AO309" s="149"/>
      <c r="AP309" s="149"/>
      <c r="AQ309" s="149"/>
      <c r="AR309" s="149"/>
      <c r="AS309" s="149"/>
      <c r="AT309" s="149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49"/>
      <c r="BH309" s="149"/>
      <c r="BI309" s="149"/>
      <c r="BJ309" s="149"/>
      <c r="BK309" s="149"/>
    </row>
    <row r="310" spans="1:63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49"/>
      <c r="N310" s="149"/>
      <c r="O310" s="149"/>
      <c r="P310" s="149"/>
      <c r="Q310" s="149"/>
      <c r="R310" s="149"/>
      <c r="S310" s="149"/>
      <c r="T310" s="149"/>
      <c r="U310" s="149"/>
      <c r="V310" s="149"/>
      <c r="W310" s="149"/>
      <c r="X310" s="149"/>
      <c r="Y310" s="149"/>
      <c r="Z310" s="149"/>
      <c r="AA310" s="149"/>
      <c r="AB310" s="149"/>
      <c r="AC310" s="149"/>
      <c r="AD310" s="149"/>
      <c r="AE310" s="149"/>
      <c r="AF310" s="149"/>
      <c r="AG310" s="149"/>
      <c r="AH310" s="149"/>
      <c r="AI310" s="149"/>
      <c r="AJ310" s="149"/>
      <c r="AK310" s="149"/>
      <c r="AL310" s="149"/>
      <c r="AM310" s="149"/>
      <c r="AN310" s="149"/>
      <c r="AO310" s="149"/>
      <c r="AP310" s="149"/>
      <c r="AQ310" s="149"/>
      <c r="AR310" s="149"/>
      <c r="AS310" s="149"/>
      <c r="AT310" s="149"/>
      <c r="AU310" s="149"/>
      <c r="AV310" s="149"/>
      <c r="AW310" s="149"/>
      <c r="AX310" s="149"/>
      <c r="AY310" s="149"/>
      <c r="AZ310" s="149"/>
      <c r="BA310" s="149"/>
      <c r="BB310" s="149"/>
      <c r="BC310" s="149"/>
      <c r="BD310" s="149"/>
      <c r="BE310" s="149"/>
      <c r="BF310" s="149"/>
      <c r="BG310" s="149"/>
      <c r="BH310" s="149"/>
      <c r="BI310" s="149"/>
      <c r="BJ310" s="149"/>
      <c r="BK310" s="149"/>
    </row>
    <row r="311" spans="1:63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49"/>
      <c r="N311" s="149"/>
      <c r="O311" s="149"/>
      <c r="P311" s="149"/>
      <c r="Q311" s="149"/>
      <c r="R311" s="149"/>
      <c r="S311" s="149"/>
      <c r="T311" s="149"/>
      <c r="U311" s="149"/>
      <c r="V311" s="149"/>
      <c r="W311" s="149"/>
      <c r="X311" s="149"/>
      <c r="Y311" s="149"/>
      <c r="Z311" s="149"/>
      <c r="AA311" s="149"/>
      <c r="AB311" s="149"/>
      <c r="AC311" s="149"/>
      <c r="AD311" s="149"/>
      <c r="AE311" s="149"/>
      <c r="AF311" s="149"/>
      <c r="AG311" s="149"/>
      <c r="AH311" s="149"/>
      <c r="AI311" s="149"/>
      <c r="AJ311" s="149"/>
      <c r="AK311" s="149"/>
      <c r="AL311" s="149"/>
      <c r="AM311" s="149"/>
      <c r="AN311" s="149"/>
      <c r="AO311" s="149"/>
      <c r="AP311" s="149"/>
      <c r="AQ311" s="149"/>
      <c r="AR311" s="149"/>
      <c r="AS311" s="149"/>
      <c r="AT311" s="149"/>
      <c r="AU311" s="149"/>
      <c r="AV311" s="149"/>
      <c r="AW311" s="149"/>
      <c r="AX311" s="149"/>
      <c r="AY311" s="149"/>
      <c r="AZ311" s="149"/>
      <c r="BA311" s="149"/>
      <c r="BB311" s="149"/>
      <c r="BC311" s="149"/>
      <c r="BD311" s="149"/>
      <c r="BE311" s="149"/>
      <c r="BF311" s="149"/>
      <c r="BG311" s="149"/>
      <c r="BH311" s="149"/>
      <c r="BI311" s="149"/>
      <c r="BJ311" s="149"/>
      <c r="BK311" s="149"/>
    </row>
    <row r="312" spans="1:63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49"/>
      <c r="AB312" s="149"/>
      <c r="AC312" s="149"/>
      <c r="AD312" s="149"/>
      <c r="AE312" s="149"/>
      <c r="AF312" s="149"/>
      <c r="AG312" s="149"/>
      <c r="AH312" s="149"/>
      <c r="AI312" s="149"/>
      <c r="AJ312" s="149"/>
      <c r="AK312" s="149"/>
      <c r="AL312" s="149"/>
      <c r="AM312" s="149"/>
      <c r="AN312" s="149"/>
      <c r="AO312" s="149"/>
      <c r="AP312" s="149"/>
      <c r="AQ312" s="149"/>
      <c r="AR312" s="149"/>
      <c r="AS312" s="149"/>
      <c r="AT312" s="149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49"/>
      <c r="BH312" s="149"/>
      <c r="BI312" s="149"/>
      <c r="BJ312" s="149"/>
      <c r="BK312" s="149"/>
    </row>
    <row r="313" spans="1:63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49"/>
      <c r="AB313" s="149"/>
      <c r="AC313" s="149"/>
      <c r="AD313" s="149"/>
      <c r="AE313" s="149"/>
      <c r="AF313" s="149"/>
      <c r="AG313" s="149"/>
      <c r="AH313" s="149"/>
      <c r="AI313" s="149"/>
      <c r="AJ313" s="149"/>
      <c r="AK313" s="149"/>
      <c r="AL313" s="149"/>
      <c r="AM313" s="149"/>
      <c r="AN313" s="149"/>
      <c r="AO313" s="149"/>
      <c r="AP313" s="149"/>
      <c r="AQ313" s="149"/>
      <c r="AR313" s="149"/>
      <c r="AS313" s="149"/>
      <c r="AT313" s="149"/>
      <c r="AU313" s="149"/>
      <c r="AV313" s="149"/>
      <c r="AW313" s="149"/>
      <c r="AX313" s="149"/>
      <c r="AY313" s="149"/>
      <c r="AZ313" s="149"/>
      <c r="BA313" s="149"/>
      <c r="BB313" s="149"/>
      <c r="BC313" s="149"/>
      <c r="BD313" s="149"/>
      <c r="BE313" s="149"/>
      <c r="BF313" s="149"/>
      <c r="BG313" s="149"/>
      <c r="BH313" s="149"/>
      <c r="BI313" s="149"/>
      <c r="BJ313" s="149"/>
      <c r="BK313" s="149"/>
    </row>
    <row r="314" spans="1:63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49"/>
      <c r="AB314" s="149"/>
      <c r="AC314" s="149"/>
      <c r="AD314" s="149"/>
      <c r="AE314" s="149"/>
      <c r="AF314" s="149"/>
      <c r="AG314" s="149"/>
      <c r="AH314" s="149"/>
      <c r="AI314" s="149"/>
      <c r="AJ314" s="149"/>
      <c r="AK314" s="149"/>
      <c r="AL314" s="149"/>
      <c r="AM314" s="149"/>
      <c r="AN314" s="149"/>
      <c r="AO314" s="149"/>
      <c r="AP314" s="149"/>
      <c r="AQ314" s="149"/>
      <c r="AR314" s="149"/>
      <c r="AS314" s="149"/>
      <c r="AT314" s="149"/>
      <c r="AU314" s="149"/>
      <c r="AV314" s="149"/>
      <c r="AW314" s="149"/>
      <c r="AX314" s="149"/>
      <c r="AY314" s="149"/>
      <c r="AZ314" s="149"/>
      <c r="BA314" s="149"/>
      <c r="BB314" s="149"/>
      <c r="BC314" s="149"/>
      <c r="BD314" s="149"/>
      <c r="BE314" s="149"/>
      <c r="BF314" s="149"/>
      <c r="BG314" s="149"/>
      <c r="BH314" s="149"/>
      <c r="BI314" s="149"/>
      <c r="BJ314" s="149"/>
      <c r="BK314" s="149"/>
    </row>
    <row r="315" spans="1:63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49"/>
      <c r="AB315" s="149"/>
      <c r="AC315" s="149"/>
      <c r="AD315" s="149"/>
      <c r="AE315" s="149"/>
      <c r="AF315" s="149"/>
      <c r="AG315" s="149"/>
      <c r="AH315" s="149"/>
      <c r="AI315" s="149"/>
      <c r="AJ315" s="149"/>
      <c r="AK315" s="149"/>
      <c r="AL315" s="149"/>
      <c r="AM315" s="149"/>
      <c r="AN315" s="149"/>
      <c r="AO315" s="149"/>
      <c r="AP315" s="149"/>
      <c r="AQ315" s="149"/>
      <c r="AR315" s="149"/>
      <c r="AS315" s="149"/>
      <c r="AT315" s="149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49"/>
      <c r="BH315" s="149"/>
      <c r="BI315" s="149"/>
      <c r="BJ315" s="149"/>
      <c r="BK315" s="149"/>
    </row>
    <row r="316" spans="1:63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49"/>
      <c r="AB316" s="149"/>
      <c r="AC316" s="149"/>
      <c r="AD316" s="149"/>
      <c r="AE316" s="149"/>
      <c r="AF316" s="149"/>
      <c r="AG316" s="149"/>
      <c r="AH316" s="149"/>
      <c r="AI316" s="149"/>
      <c r="AJ316" s="149"/>
      <c r="AK316" s="149"/>
      <c r="AL316" s="149"/>
      <c r="AM316" s="149"/>
      <c r="AN316" s="149"/>
      <c r="AO316" s="149"/>
      <c r="AP316" s="149"/>
      <c r="AQ316" s="149"/>
      <c r="AR316" s="149"/>
      <c r="AS316" s="149"/>
      <c r="AT316" s="149"/>
      <c r="AU316" s="149"/>
      <c r="AV316" s="149"/>
      <c r="AW316" s="149"/>
      <c r="AX316" s="149"/>
      <c r="AY316" s="149"/>
      <c r="AZ316" s="149"/>
      <c r="BA316" s="149"/>
      <c r="BB316" s="149"/>
      <c r="BC316" s="149"/>
      <c r="BD316" s="149"/>
      <c r="BE316" s="149"/>
      <c r="BF316" s="149"/>
      <c r="BG316" s="149"/>
      <c r="BH316" s="149"/>
      <c r="BI316" s="149"/>
      <c r="BJ316" s="149"/>
      <c r="BK316" s="149"/>
    </row>
    <row r="317" spans="1:63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49"/>
      <c r="AB317" s="149"/>
      <c r="AC317" s="149"/>
      <c r="AD317" s="149"/>
      <c r="AE317" s="149"/>
      <c r="AF317" s="149"/>
      <c r="AG317" s="149"/>
      <c r="AH317" s="149"/>
      <c r="AI317" s="149"/>
      <c r="AJ317" s="149"/>
      <c r="AK317" s="149"/>
      <c r="AL317" s="149"/>
      <c r="AM317" s="149"/>
      <c r="AN317" s="149"/>
      <c r="AO317" s="149"/>
      <c r="AP317" s="149"/>
      <c r="AQ317" s="149"/>
      <c r="AR317" s="149"/>
      <c r="AS317" s="149"/>
      <c r="AT317" s="149"/>
      <c r="AU317" s="149"/>
      <c r="AV317" s="149"/>
      <c r="AW317" s="149"/>
      <c r="AX317" s="149"/>
      <c r="AY317" s="149"/>
      <c r="AZ317" s="149"/>
      <c r="BA317" s="149"/>
      <c r="BB317" s="149"/>
      <c r="BC317" s="149"/>
      <c r="BD317" s="149"/>
      <c r="BE317" s="149"/>
      <c r="BF317" s="149"/>
      <c r="BG317" s="149"/>
      <c r="BH317" s="149"/>
      <c r="BI317" s="149"/>
      <c r="BJ317" s="149"/>
      <c r="BK317" s="149"/>
    </row>
    <row r="318" spans="1:63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49"/>
      <c r="AB318" s="149"/>
      <c r="AC318" s="149"/>
      <c r="AD318" s="149"/>
      <c r="AE318" s="149"/>
      <c r="AF318" s="149"/>
      <c r="AG318" s="149"/>
      <c r="AH318" s="149"/>
      <c r="AI318" s="149"/>
      <c r="AJ318" s="149"/>
      <c r="AK318" s="149"/>
      <c r="AL318" s="149"/>
      <c r="AM318" s="149"/>
      <c r="AN318" s="149"/>
      <c r="AO318" s="149"/>
      <c r="AP318" s="149"/>
      <c r="AQ318" s="149"/>
      <c r="AR318" s="149"/>
      <c r="AS318" s="149"/>
      <c r="AT318" s="149"/>
      <c r="AU318" s="149"/>
      <c r="AV318" s="149"/>
      <c r="AW318" s="149"/>
      <c r="AX318" s="149"/>
      <c r="AY318" s="149"/>
      <c r="AZ318" s="149"/>
      <c r="BA318" s="149"/>
      <c r="BB318" s="149"/>
      <c r="BC318" s="149"/>
      <c r="BD318" s="149"/>
      <c r="BE318" s="149"/>
      <c r="BF318" s="149"/>
      <c r="BG318" s="149"/>
      <c r="BH318" s="149"/>
      <c r="BI318" s="149"/>
      <c r="BJ318" s="149"/>
      <c r="BK318" s="149"/>
    </row>
    <row r="319" spans="1:63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49"/>
      <c r="N319" s="149"/>
      <c r="O319" s="149"/>
      <c r="P319" s="149"/>
      <c r="Q319" s="149"/>
      <c r="R319" s="149"/>
      <c r="S319" s="149"/>
      <c r="T319" s="149"/>
      <c r="U319" s="149"/>
      <c r="V319" s="149"/>
      <c r="W319" s="149"/>
      <c r="X319" s="149"/>
      <c r="Y319" s="149"/>
      <c r="Z319" s="149"/>
      <c r="AA319" s="149"/>
      <c r="AB319" s="149"/>
      <c r="AC319" s="149"/>
      <c r="AD319" s="149"/>
      <c r="AE319" s="149"/>
      <c r="AF319" s="149"/>
      <c r="AG319" s="149"/>
      <c r="AH319" s="149"/>
      <c r="AI319" s="149"/>
      <c r="AJ319" s="149"/>
      <c r="AK319" s="149"/>
      <c r="AL319" s="149"/>
      <c r="AM319" s="149"/>
      <c r="AN319" s="149"/>
      <c r="AO319" s="149"/>
      <c r="AP319" s="149"/>
      <c r="AQ319" s="149"/>
      <c r="AR319" s="149"/>
      <c r="AS319" s="149"/>
      <c r="AT319" s="149"/>
      <c r="AU319" s="149"/>
      <c r="AV319" s="149"/>
      <c r="AW319" s="149"/>
      <c r="AX319" s="149"/>
      <c r="AY319" s="149"/>
      <c r="AZ319" s="149"/>
      <c r="BA319" s="149"/>
      <c r="BB319" s="149"/>
      <c r="BC319" s="149"/>
      <c r="BD319" s="149"/>
      <c r="BE319" s="149"/>
      <c r="BF319" s="149"/>
      <c r="BG319" s="149"/>
      <c r="BH319" s="149"/>
      <c r="BI319" s="149"/>
      <c r="BJ319" s="149"/>
      <c r="BK319" s="149"/>
    </row>
    <row r="320" spans="1:63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49"/>
      <c r="N320" s="149"/>
      <c r="O320" s="149"/>
      <c r="P320" s="149"/>
      <c r="Q320" s="149"/>
      <c r="R320" s="149"/>
      <c r="S320" s="149"/>
      <c r="T320" s="149"/>
      <c r="U320" s="149"/>
      <c r="V320" s="149"/>
      <c r="W320" s="149"/>
      <c r="X320" s="149"/>
      <c r="Y320" s="149"/>
      <c r="Z320" s="149"/>
      <c r="AA320" s="149"/>
      <c r="AB320" s="149"/>
      <c r="AC320" s="149"/>
      <c r="AD320" s="149"/>
      <c r="AE320" s="149"/>
      <c r="AF320" s="149"/>
      <c r="AG320" s="149"/>
      <c r="AH320" s="149"/>
      <c r="AI320" s="149"/>
      <c r="AJ320" s="149"/>
      <c r="AK320" s="149"/>
      <c r="AL320" s="149"/>
      <c r="AM320" s="149"/>
      <c r="AN320" s="149"/>
      <c r="AO320" s="149"/>
      <c r="AP320" s="149"/>
      <c r="AQ320" s="149"/>
      <c r="AR320" s="149"/>
      <c r="AS320" s="149"/>
      <c r="AT320" s="149"/>
      <c r="AU320" s="149"/>
      <c r="AV320" s="149"/>
      <c r="AW320" s="149"/>
      <c r="AX320" s="149"/>
      <c r="AY320" s="149"/>
      <c r="AZ320" s="149"/>
      <c r="BA320" s="149"/>
      <c r="BB320" s="149"/>
      <c r="BC320" s="149"/>
      <c r="BD320" s="149"/>
      <c r="BE320" s="149"/>
      <c r="BF320" s="149"/>
      <c r="BG320" s="149"/>
      <c r="BH320" s="149"/>
      <c r="BI320" s="149"/>
      <c r="BJ320" s="149"/>
      <c r="BK320" s="149"/>
    </row>
    <row r="321" spans="1:63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49"/>
      <c r="N321" s="149"/>
      <c r="O321" s="149"/>
      <c r="P321" s="149"/>
      <c r="Q321" s="149"/>
      <c r="R321" s="149"/>
      <c r="S321" s="149"/>
      <c r="T321" s="149"/>
      <c r="U321" s="149"/>
      <c r="V321" s="149"/>
      <c r="W321" s="149"/>
      <c r="X321" s="149"/>
      <c r="Y321" s="149"/>
      <c r="Z321" s="149"/>
      <c r="AA321" s="149"/>
      <c r="AB321" s="149"/>
      <c r="AC321" s="149"/>
      <c r="AD321" s="149"/>
      <c r="AE321" s="149"/>
      <c r="AF321" s="149"/>
      <c r="AG321" s="149"/>
      <c r="AH321" s="149"/>
      <c r="AI321" s="149"/>
      <c r="AJ321" s="149"/>
      <c r="AK321" s="149"/>
      <c r="AL321" s="149"/>
      <c r="AM321" s="149"/>
      <c r="AN321" s="149"/>
      <c r="AO321" s="149"/>
      <c r="AP321" s="149"/>
      <c r="AQ321" s="149"/>
      <c r="AR321" s="149"/>
      <c r="AS321" s="149"/>
      <c r="AT321" s="149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49"/>
      <c r="BH321" s="149"/>
      <c r="BI321" s="149"/>
      <c r="BJ321" s="149"/>
      <c r="BK321" s="149"/>
    </row>
    <row r="322" spans="1:63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49"/>
      <c r="N322" s="149"/>
      <c r="O322" s="149"/>
      <c r="P322" s="149"/>
      <c r="Q322" s="149"/>
      <c r="R322" s="149"/>
      <c r="S322" s="149"/>
      <c r="T322" s="149"/>
      <c r="U322" s="149"/>
      <c r="V322" s="149"/>
      <c r="W322" s="149"/>
      <c r="X322" s="149"/>
      <c r="Y322" s="149"/>
      <c r="Z322" s="149"/>
      <c r="AA322" s="149"/>
      <c r="AB322" s="149"/>
      <c r="AC322" s="149"/>
      <c r="AD322" s="149"/>
      <c r="AE322" s="149"/>
      <c r="AF322" s="149"/>
      <c r="AG322" s="149"/>
      <c r="AH322" s="149"/>
      <c r="AI322" s="149"/>
      <c r="AJ322" s="149"/>
      <c r="AK322" s="149"/>
      <c r="AL322" s="149"/>
      <c r="AM322" s="149"/>
      <c r="AN322" s="149"/>
      <c r="AO322" s="149"/>
      <c r="AP322" s="149"/>
      <c r="AQ322" s="149"/>
      <c r="AR322" s="149"/>
      <c r="AS322" s="149"/>
      <c r="AT322" s="149"/>
      <c r="AU322" s="149"/>
      <c r="AV322" s="149"/>
      <c r="AW322" s="149"/>
      <c r="AX322" s="149"/>
      <c r="AY322" s="149"/>
      <c r="AZ322" s="149"/>
      <c r="BA322" s="149"/>
      <c r="BB322" s="149"/>
      <c r="BC322" s="149"/>
      <c r="BD322" s="149"/>
      <c r="BE322" s="149"/>
      <c r="BF322" s="149"/>
      <c r="BG322" s="149"/>
      <c r="BH322" s="149"/>
      <c r="BI322" s="149"/>
      <c r="BJ322" s="149"/>
      <c r="BK322" s="149"/>
    </row>
    <row r="323" spans="1:63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49"/>
      <c r="N323" s="149"/>
      <c r="O323" s="149"/>
      <c r="P323" s="149"/>
      <c r="Q323" s="149"/>
      <c r="R323" s="149"/>
      <c r="S323" s="149"/>
      <c r="T323" s="149"/>
      <c r="U323" s="149"/>
      <c r="V323" s="149"/>
      <c r="W323" s="149"/>
      <c r="X323" s="149"/>
      <c r="Y323" s="149"/>
      <c r="Z323" s="149"/>
      <c r="AA323" s="149"/>
      <c r="AB323" s="149"/>
      <c r="AC323" s="149"/>
      <c r="AD323" s="149"/>
      <c r="AE323" s="149"/>
      <c r="AF323" s="149"/>
      <c r="AG323" s="149"/>
      <c r="AH323" s="149"/>
      <c r="AI323" s="149"/>
      <c r="AJ323" s="149"/>
      <c r="AK323" s="149"/>
      <c r="AL323" s="149"/>
      <c r="AM323" s="149"/>
      <c r="AN323" s="149"/>
      <c r="AO323" s="149"/>
      <c r="AP323" s="149"/>
      <c r="AQ323" s="149"/>
      <c r="AR323" s="149"/>
      <c r="AS323" s="149"/>
      <c r="AT323" s="149"/>
      <c r="AU323" s="149"/>
      <c r="AV323" s="149"/>
      <c r="AW323" s="149"/>
      <c r="AX323" s="149"/>
      <c r="AY323" s="149"/>
      <c r="AZ323" s="149"/>
      <c r="BA323" s="149"/>
      <c r="BB323" s="149"/>
      <c r="BC323" s="149"/>
      <c r="BD323" s="149"/>
      <c r="BE323" s="149"/>
      <c r="BF323" s="149"/>
      <c r="BG323" s="149"/>
      <c r="BH323" s="149"/>
      <c r="BI323" s="149"/>
      <c r="BJ323" s="149"/>
      <c r="BK323" s="149"/>
    </row>
    <row r="324" spans="1:63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49"/>
      <c r="N324" s="149"/>
      <c r="O324" s="149"/>
      <c r="P324" s="149"/>
      <c r="Q324" s="149"/>
      <c r="R324" s="149"/>
      <c r="S324" s="149"/>
      <c r="T324" s="149"/>
      <c r="U324" s="149"/>
      <c r="V324" s="149"/>
      <c r="W324" s="149"/>
      <c r="X324" s="149"/>
      <c r="Y324" s="149"/>
      <c r="Z324" s="149"/>
      <c r="AA324" s="149"/>
      <c r="AB324" s="149"/>
      <c r="AC324" s="149"/>
      <c r="AD324" s="149"/>
      <c r="AE324" s="149"/>
      <c r="AF324" s="149"/>
      <c r="AG324" s="149"/>
      <c r="AH324" s="149"/>
      <c r="AI324" s="149"/>
      <c r="AJ324" s="149"/>
      <c r="AK324" s="149"/>
      <c r="AL324" s="149"/>
      <c r="AM324" s="149"/>
      <c r="AN324" s="149"/>
      <c r="AO324" s="149"/>
      <c r="AP324" s="149"/>
      <c r="AQ324" s="149"/>
      <c r="AR324" s="149"/>
      <c r="AS324" s="149"/>
      <c r="AT324" s="149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49"/>
      <c r="BH324" s="149"/>
      <c r="BI324" s="149"/>
      <c r="BJ324" s="149"/>
      <c r="BK324" s="149"/>
    </row>
    <row r="325" spans="1:63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X325" s="149"/>
      <c r="Y325" s="149"/>
      <c r="Z325" s="149"/>
      <c r="AA325" s="149"/>
      <c r="AB325" s="149"/>
      <c r="AC325" s="149"/>
      <c r="AD325" s="149"/>
      <c r="AE325" s="149"/>
      <c r="AF325" s="149"/>
      <c r="AG325" s="149"/>
      <c r="AH325" s="149"/>
      <c r="AI325" s="149"/>
      <c r="AJ325" s="149"/>
      <c r="AK325" s="149"/>
      <c r="AL325" s="149"/>
      <c r="AM325" s="149"/>
      <c r="AN325" s="149"/>
      <c r="AO325" s="149"/>
      <c r="AP325" s="149"/>
      <c r="AQ325" s="149"/>
      <c r="AR325" s="149"/>
      <c r="AS325" s="149"/>
      <c r="AT325" s="149"/>
      <c r="AU325" s="149"/>
      <c r="AV325" s="149"/>
      <c r="AW325" s="149"/>
      <c r="AX325" s="149"/>
      <c r="AY325" s="149"/>
      <c r="AZ325" s="149"/>
      <c r="BA325" s="149"/>
      <c r="BB325" s="149"/>
      <c r="BC325" s="149"/>
      <c r="BD325" s="149"/>
      <c r="BE325" s="149"/>
      <c r="BF325" s="149"/>
      <c r="BG325" s="149"/>
      <c r="BH325" s="149"/>
      <c r="BI325" s="149"/>
      <c r="BJ325" s="149"/>
      <c r="BK325" s="149"/>
    </row>
    <row r="326" spans="1:63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X326" s="149"/>
      <c r="Y326" s="149"/>
      <c r="Z326" s="149"/>
      <c r="AA326" s="149"/>
      <c r="AB326" s="149"/>
      <c r="AC326" s="149"/>
      <c r="AD326" s="149"/>
      <c r="AE326" s="149"/>
      <c r="AF326" s="149"/>
      <c r="AG326" s="149"/>
      <c r="AH326" s="149"/>
      <c r="AI326" s="149"/>
      <c r="AJ326" s="149"/>
      <c r="AK326" s="149"/>
      <c r="AL326" s="149"/>
      <c r="AM326" s="149"/>
      <c r="AN326" s="149"/>
      <c r="AO326" s="149"/>
      <c r="AP326" s="149"/>
      <c r="AQ326" s="149"/>
      <c r="AR326" s="149"/>
      <c r="AS326" s="149"/>
      <c r="AT326" s="149"/>
      <c r="AU326" s="149"/>
      <c r="AV326" s="149"/>
      <c r="AW326" s="149"/>
      <c r="AX326" s="149"/>
      <c r="AY326" s="149"/>
      <c r="AZ326" s="149"/>
      <c r="BA326" s="149"/>
      <c r="BB326" s="149"/>
      <c r="BC326" s="149"/>
      <c r="BD326" s="149"/>
      <c r="BE326" s="149"/>
      <c r="BF326" s="149"/>
      <c r="BG326" s="149"/>
      <c r="BH326" s="149"/>
      <c r="BI326" s="149"/>
      <c r="BJ326" s="149"/>
      <c r="BK326" s="149"/>
    </row>
    <row r="327" spans="1:63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X327" s="149"/>
      <c r="Y327" s="149"/>
      <c r="Z327" s="149"/>
      <c r="AA327" s="149"/>
      <c r="AB327" s="149"/>
      <c r="AC327" s="149"/>
      <c r="AD327" s="149"/>
      <c r="AE327" s="149"/>
      <c r="AF327" s="149"/>
      <c r="AG327" s="149"/>
      <c r="AH327" s="149"/>
      <c r="AI327" s="149"/>
      <c r="AJ327" s="149"/>
      <c r="AK327" s="149"/>
      <c r="AL327" s="149"/>
      <c r="AM327" s="149"/>
      <c r="AN327" s="149"/>
      <c r="AO327" s="149"/>
      <c r="AP327" s="149"/>
      <c r="AQ327" s="149"/>
      <c r="AR327" s="149"/>
      <c r="AS327" s="149"/>
      <c r="AT327" s="149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49"/>
      <c r="BH327" s="149"/>
      <c r="BI327" s="149"/>
      <c r="BJ327" s="149"/>
      <c r="BK327" s="149"/>
    </row>
    <row r="328" spans="1:63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49"/>
      <c r="AB328" s="149"/>
      <c r="AC328" s="149"/>
      <c r="AD328" s="149"/>
      <c r="AE328" s="149"/>
      <c r="AF328" s="149"/>
      <c r="AG328" s="149"/>
      <c r="AH328" s="149"/>
      <c r="AI328" s="149"/>
      <c r="AJ328" s="149"/>
      <c r="AK328" s="149"/>
      <c r="AL328" s="149"/>
      <c r="AM328" s="149"/>
      <c r="AN328" s="149"/>
      <c r="AO328" s="149"/>
      <c r="AP328" s="149"/>
      <c r="AQ328" s="149"/>
      <c r="AR328" s="149"/>
      <c r="AS328" s="149"/>
      <c r="AT328" s="149"/>
      <c r="AU328" s="149"/>
      <c r="AV328" s="149"/>
      <c r="AW328" s="149"/>
      <c r="AX328" s="149"/>
      <c r="AY328" s="149"/>
      <c r="AZ328" s="149"/>
      <c r="BA328" s="149"/>
      <c r="BB328" s="149"/>
      <c r="BC328" s="149"/>
      <c r="BD328" s="149"/>
      <c r="BE328" s="149"/>
      <c r="BF328" s="149"/>
      <c r="BG328" s="149"/>
      <c r="BH328" s="149"/>
      <c r="BI328" s="149"/>
      <c r="BJ328" s="149"/>
      <c r="BK328" s="149"/>
    </row>
    <row r="329" spans="1:63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49"/>
      <c r="AB329" s="149"/>
      <c r="AC329" s="149"/>
      <c r="AD329" s="149"/>
      <c r="AE329" s="149"/>
      <c r="AF329" s="149"/>
      <c r="AG329" s="149"/>
      <c r="AH329" s="149"/>
      <c r="AI329" s="149"/>
      <c r="AJ329" s="149"/>
      <c r="AK329" s="149"/>
      <c r="AL329" s="149"/>
      <c r="AM329" s="149"/>
      <c r="AN329" s="149"/>
      <c r="AO329" s="149"/>
      <c r="AP329" s="149"/>
      <c r="AQ329" s="149"/>
      <c r="AR329" s="149"/>
      <c r="AS329" s="149"/>
      <c r="AT329" s="149"/>
      <c r="AU329" s="149"/>
      <c r="AV329" s="149"/>
      <c r="AW329" s="149"/>
      <c r="AX329" s="149"/>
      <c r="AY329" s="149"/>
      <c r="AZ329" s="149"/>
      <c r="BA329" s="149"/>
      <c r="BB329" s="149"/>
      <c r="BC329" s="149"/>
      <c r="BD329" s="149"/>
      <c r="BE329" s="149"/>
      <c r="BF329" s="149"/>
      <c r="BG329" s="149"/>
      <c r="BH329" s="149"/>
      <c r="BI329" s="149"/>
      <c r="BJ329" s="149"/>
      <c r="BK329" s="149"/>
    </row>
    <row r="330" spans="1:63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49"/>
      <c r="AB330" s="149"/>
      <c r="AC330" s="149"/>
      <c r="AD330" s="149"/>
      <c r="AE330" s="149"/>
      <c r="AF330" s="149"/>
      <c r="AG330" s="149"/>
      <c r="AH330" s="149"/>
      <c r="AI330" s="149"/>
      <c r="AJ330" s="149"/>
      <c r="AK330" s="149"/>
      <c r="AL330" s="149"/>
      <c r="AM330" s="149"/>
      <c r="AN330" s="149"/>
      <c r="AO330" s="149"/>
      <c r="AP330" s="149"/>
      <c r="AQ330" s="149"/>
      <c r="AR330" s="149"/>
      <c r="AS330" s="149"/>
      <c r="AT330" s="149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49"/>
      <c r="BH330" s="149"/>
      <c r="BI330" s="149"/>
      <c r="BJ330" s="149"/>
      <c r="BK330" s="149"/>
    </row>
    <row r="331" spans="1:63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49"/>
      <c r="N331" s="149"/>
      <c r="O331" s="149"/>
      <c r="P331" s="149"/>
      <c r="Q331" s="149"/>
      <c r="R331" s="149"/>
      <c r="S331" s="149"/>
      <c r="T331" s="149"/>
      <c r="U331" s="149"/>
      <c r="V331" s="149"/>
      <c r="W331" s="149"/>
      <c r="X331" s="149"/>
      <c r="Y331" s="149"/>
      <c r="Z331" s="149"/>
      <c r="AA331" s="149"/>
      <c r="AB331" s="149"/>
      <c r="AC331" s="149"/>
      <c r="AD331" s="149"/>
      <c r="AE331" s="149"/>
      <c r="AF331" s="149"/>
      <c r="AG331" s="149"/>
      <c r="AH331" s="149"/>
      <c r="AI331" s="149"/>
      <c r="AJ331" s="149"/>
      <c r="AK331" s="149"/>
      <c r="AL331" s="149"/>
      <c r="AM331" s="149"/>
      <c r="AN331" s="149"/>
      <c r="AO331" s="149"/>
      <c r="AP331" s="149"/>
      <c r="AQ331" s="149"/>
      <c r="AR331" s="149"/>
      <c r="AS331" s="149"/>
      <c r="AT331" s="149"/>
      <c r="AU331" s="149"/>
      <c r="AV331" s="149"/>
      <c r="AW331" s="149"/>
      <c r="AX331" s="149"/>
      <c r="AY331" s="149"/>
      <c r="AZ331" s="149"/>
      <c r="BA331" s="149"/>
      <c r="BB331" s="149"/>
      <c r="BC331" s="149"/>
      <c r="BD331" s="149"/>
      <c r="BE331" s="149"/>
      <c r="BF331" s="149"/>
      <c r="BG331" s="149"/>
      <c r="BH331" s="149"/>
      <c r="BI331" s="149"/>
      <c r="BJ331" s="149"/>
      <c r="BK331" s="149"/>
    </row>
    <row r="332" spans="1:63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49"/>
      <c r="N332" s="149"/>
      <c r="O332" s="149"/>
      <c r="P332" s="149"/>
      <c r="Q332" s="149"/>
      <c r="R332" s="149"/>
      <c r="S332" s="149"/>
      <c r="T332" s="149"/>
      <c r="U332" s="149"/>
      <c r="V332" s="149"/>
      <c r="W332" s="149"/>
      <c r="X332" s="149"/>
      <c r="Y332" s="149"/>
      <c r="Z332" s="149"/>
      <c r="AA332" s="149"/>
      <c r="AB332" s="149"/>
      <c r="AC332" s="149"/>
      <c r="AD332" s="149"/>
      <c r="AE332" s="149"/>
      <c r="AF332" s="149"/>
      <c r="AG332" s="149"/>
      <c r="AH332" s="149"/>
      <c r="AI332" s="149"/>
      <c r="AJ332" s="149"/>
      <c r="AK332" s="149"/>
      <c r="AL332" s="149"/>
      <c r="AM332" s="149"/>
      <c r="AN332" s="149"/>
      <c r="AO332" s="149"/>
      <c r="AP332" s="149"/>
      <c r="AQ332" s="149"/>
      <c r="AR332" s="149"/>
      <c r="AS332" s="149"/>
      <c r="AT332" s="149"/>
      <c r="AU332" s="149"/>
      <c r="AV332" s="149"/>
      <c r="AW332" s="149"/>
      <c r="AX332" s="149"/>
      <c r="AY332" s="149"/>
      <c r="AZ332" s="149"/>
      <c r="BA332" s="149"/>
      <c r="BB332" s="149"/>
      <c r="BC332" s="149"/>
      <c r="BD332" s="149"/>
      <c r="BE332" s="149"/>
      <c r="BF332" s="149"/>
      <c r="BG332" s="149"/>
      <c r="BH332" s="149"/>
      <c r="BI332" s="149"/>
      <c r="BJ332" s="149"/>
      <c r="BK332" s="149"/>
    </row>
    <row r="333" spans="1:63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49"/>
      <c r="N333" s="149"/>
      <c r="O333" s="149"/>
      <c r="P333" s="149"/>
      <c r="Q333" s="149"/>
      <c r="R333" s="149"/>
      <c r="S333" s="149"/>
      <c r="T333" s="149"/>
      <c r="U333" s="149"/>
      <c r="V333" s="149"/>
      <c r="W333" s="149"/>
      <c r="X333" s="149"/>
      <c r="Y333" s="149"/>
      <c r="Z333" s="149"/>
      <c r="AA333" s="149"/>
      <c r="AB333" s="149"/>
      <c r="AC333" s="149"/>
      <c r="AD333" s="149"/>
      <c r="AE333" s="149"/>
      <c r="AF333" s="149"/>
      <c r="AG333" s="149"/>
      <c r="AH333" s="149"/>
      <c r="AI333" s="149"/>
      <c r="AJ333" s="149"/>
      <c r="AK333" s="149"/>
      <c r="AL333" s="149"/>
      <c r="AM333" s="149"/>
      <c r="AN333" s="149"/>
      <c r="AO333" s="149"/>
      <c r="AP333" s="149"/>
      <c r="AQ333" s="149"/>
      <c r="AR333" s="149"/>
      <c r="AS333" s="149"/>
      <c r="AT333" s="149"/>
      <c r="AU333" s="149"/>
      <c r="AV333" s="149"/>
      <c r="AW333" s="149"/>
      <c r="AX333" s="149"/>
      <c r="AY333" s="149"/>
      <c r="AZ333" s="149"/>
      <c r="BA333" s="149"/>
      <c r="BB333" s="149"/>
      <c r="BC333" s="149"/>
      <c r="BD333" s="149"/>
      <c r="BE333" s="149"/>
      <c r="BF333" s="149"/>
      <c r="BG333" s="149"/>
      <c r="BH333" s="149"/>
      <c r="BI333" s="149"/>
      <c r="BJ333" s="149"/>
      <c r="BK333" s="149"/>
    </row>
    <row r="334" spans="1:63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49"/>
      <c r="N334" s="149"/>
      <c r="O334" s="149"/>
      <c r="P334" s="149"/>
      <c r="Q334" s="149"/>
      <c r="R334" s="149"/>
      <c r="S334" s="149"/>
      <c r="T334" s="149"/>
      <c r="U334" s="149"/>
      <c r="V334" s="149"/>
      <c r="W334" s="149"/>
      <c r="X334" s="149"/>
      <c r="Y334" s="149"/>
      <c r="Z334" s="149"/>
      <c r="AA334" s="149"/>
      <c r="AB334" s="149"/>
      <c r="AC334" s="149"/>
      <c r="AD334" s="149"/>
      <c r="AE334" s="149"/>
      <c r="AF334" s="149"/>
      <c r="AG334" s="149"/>
      <c r="AH334" s="149"/>
      <c r="AI334" s="149"/>
      <c r="AJ334" s="149"/>
      <c r="AK334" s="149"/>
      <c r="AL334" s="149"/>
      <c r="AM334" s="149"/>
      <c r="AN334" s="149"/>
      <c r="AO334" s="149"/>
      <c r="AP334" s="149"/>
      <c r="AQ334" s="149"/>
      <c r="AR334" s="149"/>
      <c r="AS334" s="149"/>
      <c r="AT334" s="149"/>
      <c r="AU334" s="149"/>
      <c r="AV334" s="149"/>
      <c r="AW334" s="149"/>
      <c r="AX334" s="149"/>
      <c r="AY334" s="149"/>
      <c r="AZ334" s="149"/>
      <c r="BA334" s="149"/>
      <c r="BB334" s="149"/>
      <c r="BC334" s="149"/>
      <c r="BD334" s="149"/>
      <c r="BE334" s="149"/>
      <c r="BF334" s="149"/>
      <c r="BG334" s="149"/>
      <c r="BH334" s="149"/>
      <c r="BI334" s="149"/>
      <c r="BJ334" s="149"/>
      <c r="BK334" s="149"/>
    </row>
    <row r="335" spans="1:63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49"/>
      <c r="N335" s="149"/>
      <c r="O335" s="149"/>
      <c r="P335" s="149"/>
      <c r="Q335" s="149"/>
      <c r="R335" s="149"/>
      <c r="S335" s="149"/>
      <c r="T335" s="149"/>
      <c r="U335" s="149"/>
      <c r="V335" s="149"/>
      <c r="W335" s="149"/>
      <c r="X335" s="149"/>
      <c r="Y335" s="149"/>
      <c r="Z335" s="149"/>
      <c r="AA335" s="149"/>
      <c r="AB335" s="149"/>
      <c r="AC335" s="149"/>
      <c r="AD335" s="149"/>
      <c r="AE335" s="149"/>
      <c r="AF335" s="149"/>
      <c r="AG335" s="149"/>
      <c r="AH335" s="149"/>
      <c r="AI335" s="149"/>
      <c r="AJ335" s="149"/>
      <c r="AK335" s="149"/>
      <c r="AL335" s="149"/>
      <c r="AM335" s="149"/>
      <c r="AN335" s="149"/>
      <c r="AO335" s="149"/>
      <c r="AP335" s="149"/>
      <c r="AQ335" s="149"/>
      <c r="AR335" s="149"/>
      <c r="AS335" s="149"/>
      <c r="AT335" s="149"/>
      <c r="AU335" s="149"/>
      <c r="AV335" s="149"/>
      <c r="AW335" s="149"/>
      <c r="AX335" s="149"/>
      <c r="AY335" s="149"/>
      <c r="AZ335" s="149"/>
      <c r="BA335" s="149"/>
      <c r="BB335" s="149"/>
      <c r="BC335" s="149"/>
      <c r="BD335" s="149"/>
      <c r="BE335" s="149"/>
      <c r="BF335" s="149"/>
      <c r="BG335" s="149"/>
      <c r="BH335" s="149"/>
      <c r="BI335" s="149"/>
      <c r="BJ335" s="149"/>
      <c r="BK335" s="149"/>
    </row>
    <row r="336" spans="1:63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49"/>
      <c r="N336" s="149"/>
      <c r="O336" s="149"/>
      <c r="P336" s="149"/>
      <c r="Q336" s="149"/>
      <c r="R336" s="149"/>
      <c r="S336" s="149"/>
      <c r="T336" s="149"/>
      <c r="U336" s="149"/>
      <c r="V336" s="149"/>
      <c r="W336" s="149"/>
      <c r="X336" s="149"/>
      <c r="Y336" s="149"/>
      <c r="Z336" s="149"/>
      <c r="AA336" s="149"/>
      <c r="AB336" s="149"/>
      <c r="AC336" s="149"/>
      <c r="AD336" s="149"/>
      <c r="AE336" s="149"/>
      <c r="AF336" s="149"/>
      <c r="AG336" s="149"/>
      <c r="AH336" s="149"/>
      <c r="AI336" s="149"/>
      <c r="AJ336" s="149"/>
      <c r="AK336" s="149"/>
      <c r="AL336" s="149"/>
      <c r="AM336" s="149"/>
      <c r="AN336" s="149"/>
      <c r="AO336" s="149"/>
      <c r="AP336" s="149"/>
      <c r="AQ336" s="149"/>
      <c r="AR336" s="149"/>
      <c r="AS336" s="149"/>
      <c r="AT336" s="149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49"/>
      <c r="BH336" s="149"/>
      <c r="BI336" s="149"/>
      <c r="BJ336" s="149"/>
      <c r="BK336" s="149"/>
    </row>
    <row r="337" spans="1:63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49"/>
      <c r="N337" s="149"/>
      <c r="O337" s="149"/>
      <c r="P337" s="149"/>
      <c r="Q337" s="149"/>
      <c r="R337" s="149"/>
      <c r="S337" s="149"/>
      <c r="T337" s="149"/>
      <c r="U337" s="149"/>
      <c r="V337" s="149"/>
      <c r="W337" s="149"/>
      <c r="X337" s="149"/>
      <c r="Y337" s="149"/>
      <c r="Z337" s="149"/>
      <c r="AA337" s="149"/>
      <c r="AB337" s="149"/>
      <c r="AC337" s="149"/>
      <c r="AD337" s="149"/>
      <c r="AE337" s="149"/>
      <c r="AF337" s="149"/>
      <c r="AG337" s="149"/>
      <c r="AH337" s="149"/>
      <c r="AI337" s="149"/>
      <c r="AJ337" s="149"/>
      <c r="AK337" s="149"/>
      <c r="AL337" s="149"/>
      <c r="AM337" s="149"/>
      <c r="AN337" s="149"/>
      <c r="AO337" s="149"/>
      <c r="AP337" s="149"/>
      <c r="AQ337" s="149"/>
      <c r="AR337" s="149"/>
      <c r="AS337" s="149"/>
      <c r="AT337" s="149"/>
      <c r="AU337" s="149"/>
      <c r="AV337" s="149"/>
      <c r="AW337" s="149"/>
      <c r="AX337" s="149"/>
      <c r="AY337" s="149"/>
      <c r="AZ337" s="149"/>
      <c r="BA337" s="149"/>
      <c r="BB337" s="149"/>
      <c r="BC337" s="149"/>
      <c r="BD337" s="149"/>
      <c r="BE337" s="149"/>
      <c r="BF337" s="149"/>
      <c r="BG337" s="149"/>
      <c r="BH337" s="149"/>
      <c r="BI337" s="149"/>
      <c r="BJ337" s="149"/>
      <c r="BK337" s="149"/>
    </row>
    <row r="338" spans="1:63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49"/>
      <c r="N338" s="149"/>
      <c r="O338" s="149"/>
      <c r="P338" s="149"/>
      <c r="Q338" s="149"/>
      <c r="R338" s="149"/>
      <c r="S338" s="149"/>
      <c r="T338" s="149"/>
      <c r="U338" s="149"/>
      <c r="V338" s="149"/>
      <c r="W338" s="149"/>
      <c r="X338" s="149"/>
      <c r="Y338" s="149"/>
      <c r="Z338" s="149"/>
      <c r="AA338" s="149"/>
      <c r="AB338" s="149"/>
      <c r="AC338" s="149"/>
      <c r="AD338" s="149"/>
      <c r="AE338" s="149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49"/>
      <c r="BA338" s="149"/>
      <c r="BB338" s="149"/>
      <c r="BC338" s="149"/>
      <c r="BD338" s="149"/>
      <c r="BE338" s="149"/>
      <c r="BF338" s="149"/>
      <c r="BG338" s="149"/>
      <c r="BH338" s="149"/>
      <c r="BI338" s="149"/>
      <c r="BJ338" s="149"/>
      <c r="BK338" s="149"/>
    </row>
    <row r="339" spans="1:63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49"/>
      <c r="AB339" s="149"/>
      <c r="AC339" s="149"/>
      <c r="AD339" s="149"/>
      <c r="AE339" s="149"/>
      <c r="AF339" s="149"/>
      <c r="AG339" s="149"/>
      <c r="AH339" s="149"/>
      <c r="AI339" s="149"/>
      <c r="AJ339" s="149"/>
      <c r="AK339" s="149"/>
      <c r="AL339" s="149"/>
      <c r="AM339" s="149"/>
      <c r="AN339" s="149"/>
      <c r="AO339" s="149"/>
      <c r="AP339" s="149"/>
      <c r="AQ339" s="149"/>
      <c r="AR339" s="149"/>
      <c r="AS339" s="149"/>
      <c r="AT339" s="149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49"/>
      <c r="BH339" s="149"/>
      <c r="BI339" s="149"/>
      <c r="BJ339" s="149"/>
      <c r="BK339" s="149"/>
    </row>
    <row r="340" spans="1:63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49"/>
      <c r="N340" s="149"/>
      <c r="O340" s="149"/>
      <c r="P340" s="149"/>
      <c r="Q340" s="149"/>
      <c r="R340" s="149"/>
      <c r="S340" s="149"/>
      <c r="T340" s="149"/>
      <c r="U340" s="149"/>
      <c r="V340" s="149"/>
      <c r="W340" s="149"/>
      <c r="X340" s="149"/>
      <c r="Y340" s="149"/>
      <c r="Z340" s="149"/>
      <c r="AA340" s="149"/>
      <c r="AB340" s="149"/>
      <c r="AC340" s="149"/>
      <c r="AD340" s="149"/>
      <c r="AE340" s="149"/>
      <c r="AF340" s="149"/>
      <c r="AG340" s="149"/>
      <c r="AH340" s="149"/>
      <c r="AI340" s="149"/>
      <c r="AJ340" s="149"/>
      <c r="AK340" s="149"/>
      <c r="AL340" s="149"/>
      <c r="AM340" s="149"/>
      <c r="AN340" s="149"/>
      <c r="AO340" s="149"/>
      <c r="AP340" s="149"/>
      <c r="AQ340" s="149"/>
      <c r="AR340" s="149"/>
      <c r="AS340" s="149"/>
      <c r="AT340" s="149"/>
      <c r="AU340" s="149"/>
      <c r="AV340" s="149"/>
      <c r="AW340" s="149"/>
      <c r="AX340" s="149"/>
      <c r="AY340" s="149"/>
      <c r="AZ340" s="149"/>
      <c r="BA340" s="149"/>
      <c r="BB340" s="149"/>
      <c r="BC340" s="149"/>
      <c r="BD340" s="149"/>
      <c r="BE340" s="149"/>
      <c r="BF340" s="149"/>
      <c r="BG340" s="149"/>
      <c r="BH340" s="149"/>
      <c r="BI340" s="149"/>
      <c r="BJ340" s="149"/>
      <c r="BK340" s="149"/>
    </row>
    <row r="341" spans="1:63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49"/>
      <c r="N341" s="149"/>
      <c r="O341" s="149"/>
      <c r="P341" s="149"/>
      <c r="Q341" s="149"/>
      <c r="R341" s="149"/>
      <c r="S341" s="149"/>
      <c r="T341" s="149"/>
      <c r="U341" s="149"/>
      <c r="V341" s="149"/>
      <c r="W341" s="149"/>
      <c r="X341" s="149"/>
      <c r="Y341" s="149"/>
      <c r="Z341" s="149"/>
      <c r="AA341" s="149"/>
      <c r="AB341" s="149"/>
      <c r="AC341" s="149"/>
      <c r="AD341" s="149"/>
      <c r="AE341" s="149"/>
      <c r="AF341" s="149"/>
      <c r="AG341" s="149"/>
      <c r="AH341" s="149"/>
      <c r="AI341" s="149"/>
      <c r="AJ341" s="149"/>
      <c r="AK341" s="149"/>
      <c r="AL341" s="149"/>
      <c r="AM341" s="149"/>
      <c r="AN341" s="149"/>
      <c r="AO341" s="149"/>
      <c r="AP341" s="149"/>
      <c r="AQ341" s="149"/>
      <c r="AR341" s="149"/>
      <c r="AS341" s="149"/>
      <c r="AT341" s="149"/>
      <c r="AU341" s="149"/>
      <c r="AV341" s="149"/>
      <c r="AW341" s="149"/>
      <c r="AX341" s="149"/>
      <c r="AY341" s="149"/>
      <c r="AZ341" s="149"/>
      <c r="BA341" s="149"/>
      <c r="BB341" s="149"/>
      <c r="BC341" s="149"/>
      <c r="BD341" s="149"/>
      <c r="BE341" s="149"/>
      <c r="BF341" s="149"/>
      <c r="BG341" s="149"/>
      <c r="BH341" s="149"/>
      <c r="BI341" s="149"/>
      <c r="BJ341" s="149"/>
      <c r="BK341" s="149"/>
    </row>
    <row r="342" spans="1:63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49"/>
      <c r="N342" s="149"/>
      <c r="O342" s="149"/>
      <c r="P342" s="149"/>
      <c r="Q342" s="149"/>
      <c r="R342" s="149"/>
      <c r="S342" s="149"/>
      <c r="T342" s="149"/>
      <c r="U342" s="149"/>
      <c r="V342" s="149"/>
      <c r="W342" s="149"/>
      <c r="X342" s="149"/>
      <c r="Y342" s="149"/>
      <c r="Z342" s="149"/>
      <c r="AA342" s="149"/>
      <c r="AB342" s="149"/>
      <c r="AC342" s="149"/>
      <c r="AD342" s="149"/>
      <c r="AE342" s="149"/>
      <c r="AF342" s="149"/>
      <c r="AG342" s="149"/>
      <c r="AH342" s="149"/>
      <c r="AI342" s="149"/>
      <c r="AJ342" s="149"/>
      <c r="AK342" s="149"/>
      <c r="AL342" s="149"/>
      <c r="AM342" s="149"/>
      <c r="AN342" s="149"/>
      <c r="AO342" s="149"/>
      <c r="AP342" s="149"/>
      <c r="AQ342" s="149"/>
      <c r="AR342" s="149"/>
      <c r="AS342" s="149"/>
      <c r="AT342" s="149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49"/>
      <c r="BH342" s="149"/>
      <c r="BI342" s="149"/>
      <c r="BJ342" s="149"/>
      <c r="BK342" s="149"/>
    </row>
    <row r="343" spans="1:63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49"/>
      <c r="N343" s="149"/>
      <c r="O343" s="149"/>
      <c r="P343" s="149"/>
      <c r="Q343" s="149"/>
      <c r="R343" s="149"/>
      <c r="S343" s="149"/>
      <c r="T343" s="149"/>
      <c r="U343" s="149"/>
      <c r="V343" s="149"/>
      <c r="W343" s="149"/>
      <c r="X343" s="149"/>
      <c r="Y343" s="149"/>
      <c r="Z343" s="149"/>
      <c r="AA343" s="149"/>
      <c r="AB343" s="149"/>
      <c r="AC343" s="149"/>
      <c r="AD343" s="149"/>
      <c r="AE343" s="149"/>
      <c r="AF343" s="149"/>
      <c r="AG343" s="149"/>
      <c r="AH343" s="149"/>
      <c r="AI343" s="149"/>
      <c r="AJ343" s="149"/>
      <c r="AK343" s="149"/>
      <c r="AL343" s="149"/>
      <c r="AM343" s="149"/>
      <c r="AN343" s="149"/>
      <c r="AO343" s="149"/>
      <c r="AP343" s="149"/>
      <c r="AQ343" s="149"/>
      <c r="AR343" s="149"/>
      <c r="AS343" s="149"/>
      <c r="AT343" s="149"/>
      <c r="AU343" s="149"/>
      <c r="AV343" s="149"/>
      <c r="AW343" s="149"/>
      <c r="AX343" s="149"/>
      <c r="AY343" s="149"/>
      <c r="AZ343" s="149"/>
      <c r="BA343" s="149"/>
      <c r="BB343" s="149"/>
      <c r="BC343" s="149"/>
      <c r="BD343" s="149"/>
      <c r="BE343" s="149"/>
      <c r="BF343" s="149"/>
      <c r="BG343" s="149"/>
      <c r="BH343" s="149"/>
      <c r="BI343" s="149"/>
      <c r="BJ343" s="149"/>
      <c r="BK343" s="149"/>
    </row>
    <row r="344" spans="1:63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49"/>
      <c r="N344" s="149"/>
      <c r="O344" s="149"/>
      <c r="P344" s="149"/>
      <c r="Q344" s="149"/>
      <c r="R344" s="149"/>
      <c r="S344" s="149"/>
      <c r="T344" s="149"/>
      <c r="U344" s="149"/>
      <c r="V344" s="149"/>
      <c r="W344" s="149"/>
      <c r="X344" s="149"/>
      <c r="Y344" s="149"/>
      <c r="Z344" s="149"/>
      <c r="AA344" s="149"/>
      <c r="AB344" s="149"/>
      <c r="AC344" s="149"/>
      <c r="AD344" s="149"/>
      <c r="AE344" s="149"/>
      <c r="AF344" s="149"/>
      <c r="AG344" s="149"/>
      <c r="AH344" s="149"/>
      <c r="AI344" s="149"/>
      <c r="AJ344" s="149"/>
      <c r="AK344" s="149"/>
      <c r="AL344" s="149"/>
      <c r="AM344" s="149"/>
      <c r="AN344" s="149"/>
      <c r="AO344" s="149"/>
      <c r="AP344" s="149"/>
      <c r="AQ344" s="149"/>
      <c r="AR344" s="149"/>
      <c r="AS344" s="149"/>
      <c r="AT344" s="149"/>
      <c r="AU344" s="149"/>
      <c r="AV344" s="149"/>
      <c r="AW344" s="149"/>
      <c r="AX344" s="149"/>
      <c r="AY344" s="149"/>
      <c r="AZ344" s="149"/>
      <c r="BA344" s="149"/>
      <c r="BB344" s="149"/>
      <c r="BC344" s="149"/>
      <c r="BD344" s="149"/>
      <c r="BE344" s="149"/>
      <c r="BF344" s="149"/>
      <c r="BG344" s="149"/>
      <c r="BH344" s="149"/>
      <c r="BI344" s="149"/>
      <c r="BJ344" s="149"/>
      <c r="BK344" s="149"/>
    </row>
    <row r="345" spans="1:63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49"/>
      <c r="N345" s="149"/>
      <c r="O345" s="149"/>
      <c r="P345" s="149"/>
      <c r="Q345" s="149"/>
      <c r="R345" s="149"/>
      <c r="S345" s="149"/>
      <c r="T345" s="149"/>
      <c r="U345" s="149"/>
      <c r="V345" s="149"/>
      <c r="W345" s="149"/>
      <c r="X345" s="149"/>
      <c r="Y345" s="149"/>
      <c r="Z345" s="149"/>
      <c r="AA345" s="149"/>
      <c r="AB345" s="149"/>
      <c r="AC345" s="149"/>
      <c r="AD345" s="149"/>
      <c r="AE345" s="149"/>
      <c r="AF345" s="149"/>
      <c r="AG345" s="149"/>
      <c r="AH345" s="149"/>
      <c r="AI345" s="149"/>
      <c r="AJ345" s="149"/>
      <c r="AK345" s="149"/>
      <c r="AL345" s="149"/>
      <c r="AM345" s="149"/>
      <c r="AN345" s="149"/>
      <c r="AO345" s="149"/>
      <c r="AP345" s="149"/>
      <c r="AQ345" s="149"/>
      <c r="AR345" s="149"/>
      <c r="AS345" s="149"/>
      <c r="AT345" s="149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49"/>
      <c r="BH345" s="149"/>
      <c r="BI345" s="149"/>
      <c r="BJ345" s="149"/>
      <c r="BK345" s="149"/>
    </row>
    <row r="346" spans="1:63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49"/>
      <c r="N346" s="149"/>
      <c r="O346" s="149"/>
      <c r="P346" s="149"/>
      <c r="Q346" s="149"/>
      <c r="R346" s="149"/>
      <c r="S346" s="149"/>
      <c r="T346" s="149"/>
      <c r="U346" s="149"/>
      <c r="V346" s="149"/>
      <c r="W346" s="149"/>
      <c r="X346" s="149"/>
      <c r="Y346" s="149"/>
      <c r="Z346" s="149"/>
      <c r="AA346" s="149"/>
      <c r="AB346" s="149"/>
      <c r="AC346" s="149"/>
      <c r="AD346" s="149"/>
      <c r="AE346" s="149"/>
      <c r="AF346" s="149"/>
      <c r="AG346" s="149"/>
      <c r="AH346" s="149"/>
      <c r="AI346" s="149"/>
      <c r="AJ346" s="149"/>
      <c r="AK346" s="149"/>
      <c r="AL346" s="149"/>
      <c r="AM346" s="149"/>
      <c r="AN346" s="149"/>
      <c r="AO346" s="149"/>
      <c r="AP346" s="149"/>
      <c r="AQ346" s="149"/>
      <c r="AR346" s="149"/>
      <c r="AS346" s="149"/>
      <c r="AT346" s="149"/>
      <c r="AU346" s="149"/>
      <c r="AV346" s="149"/>
      <c r="AW346" s="149"/>
      <c r="AX346" s="149"/>
      <c r="AY346" s="149"/>
      <c r="AZ346" s="149"/>
      <c r="BA346" s="149"/>
      <c r="BB346" s="149"/>
      <c r="BC346" s="149"/>
      <c r="BD346" s="149"/>
      <c r="BE346" s="149"/>
      <c r="BF346" s="149"/>
      <c r="BG346" s="149"/>
      <c r="BH346" s="149"/>
      <c r="BI346" s="149"/>
      <c r="BJ346" s="149"/>
      <c r="BK346" s="149"/>
    </row>
    <row r="347" spans="1:63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49"/>
      <c r="N347" s="149"/>
      <c r="O347" s="149"/>
      <c r="P347" s="149"/>
      <c r="Q347" s="149"/>
      <c r="R347" s="149"/>
      <c r="S347" s="149"/>
      <c r="T347" s="149"/>
      <c r="U347" s="149"/>
      <c r="V347" s="149"/>
      <c r="W347" s="149"/>
      <c r="X347" s="149"/>
      <c r="Y347" s="149"/>
      <c r="Z347" s="149"/>
      <c r="AA347" s="149"/>
      <c r="AB347" s="149"/>
      <c r="AC347" s="149"/>
      <c r="AD347" s="149"/>
      <c r="AE347" s="149"/>
      <c r="AF347" s="149"/>
      <c r="AG347" s="149"/>
      <c r="AH347" s="149"/>
      <c r="AI347" s="149"/>
      <c r="AJ347" s="149"/>
      <c r="AK347" s="149"/>
      <c r="AL347" s="149"/>
      <c r="AM347" s="149"/>
      <c r="AN347" s="149"/>
      <c r="AO347" s="149"/>
      <c r="AP347" s="149"/>
      <c r="AQ347" s="149"/>
      <c r="AR347" s="149"/>
      <c r="AS347" s="149"/>
      <c r="AT347" s="149"/>
      <c r="AU347" s="149"/>
      <c r="AV347" s="149"/>
      <c r="AW347" s="149"/>
      <c r="AX347" s="149"/>
      <c r="AY347" s="149"/>
      <c r="AZ347" s="149"/>
      <c r="BA347" s="149"/>
      <c r="BB347" s="149"/>
      <c r="BC347" s="149"/>
      <c r="BD347" s="149"/>
      <c r="BE347" s="149"/>
      <c r="BF347" s="149"/>
      <c r="BG347" s="149"/>
      <c r="BH347" s="149"/>
      <c r="BI347" s="149"/>
      <c r="BJ347" s="149"/>
      <c r="BK347" s="149"/>
    </row>
    <row r="348" spans="1:63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49"/>
      <c r="N348" s="149"/>
      <c r="O348" s="149"/>
      <c r="P348" s="149"/>
      <c r="Q348" s="149"/>
      <c r="R348" s="149"/>
      <c r="S348" s="149"/>
      <c r="T348" s="149"/>
      <c r="U348" s="149"/>
      <c r="V348" s="149"/>
      <c r="W348" s="149"/>
      <c r="X348" s="149"/>
      <c r="Y348" s="149"/>
      <c r="Z348" s="149"/>
      <c r="AA348" s="149"/>
      <c r="AB348" s="149"/>
      <c r="AC348" s="149"/>
      <c r="AD348" s="149"/>
      <c r="AE348" s="149"/>
      <c r="AF348" s="149"/>
      <c r="AG348" s="149"/>
      <c r="AH348" s="149"/>
      <c r="AI348" s="149"/>
      <c r="AJ348" s="149"/>
      <c r="AK348" s="149"/>
      <c r="AL348" s="149"/>
      <c r="AM348" s="149"/>
      <c r="AN348" s="149"/>
      <c r="AO348" s="149"/>
      <c r="AP348" s="149"/>
      <c r="AQ348" s="149"/>
      <c r="AR348" s="149"/>
      <c r="AS348" s="149"/>
      <c r="AT348" s="149"/>
      <c r="AU348" s="149"/>
      <c r="AV348" s="149"/>
      <c r="AW348" s="149"/>
      <c r="AX348" s="149"/>
      <c r="AY348" s="149"/>
      <c r="AZ348" s="149"/>
      <c r="BA348" s="149"/>
      <c r="BB348" s="149"/>
      <c r="BC348" s="149"/>
      <c r="BD348" s="149"/>
      <c r="BE348" s="149"/>
      <c r="BF348" s="149"/>
      <c r="BG348" s="149"/>
      <c r="BH348" s="149"/>
      <c r="BI348" s="149"/>
      <c r="BJ348" s="149"/>
      <c r="BK348" s="149"/>
    </row>
    <row r="349" spans="1:63" x14ac:dyDescent="0.2">
      <c r="A349" s="65"/>
      <c r="B349" s="7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49"/>
      <c r="N349" s="149"/>
      <c r="O349" s="149"/>
      <c r="P349" s="149"/>
      <c r="Q349" s="149"/>
      <c r="R349" s="149"/>
      <c r="S349" s="149"/>
      <c r="T349" s="149"/>
      <c r="U349" s="149"/>
      <c r="V349" s="149"/>
      <c r="W349" s="149"/>
      <c r="X349" s="149"/>
      <c r="Y349" s="149"/>
      <c r="Z349" s="149"/>
      <c r="AA349" s="149"/>
      <c r="AB349" s="149"/>
      <c r="AC349" s="149"/>
      <c r="AD349" s="149"/>
      <c r="AE349" s="149"/>
      <c r="AF349" s="149"/>
      <c r="AG349" s="149"/>
      <c r="AH349" s="149"/>
      <c r="AI349" s="149"/>
      <c r="AJ349" s="149"/>
      <c r="AK349" s="149"/>
      <c r="AL349" s="149"/>
      <c r="AM349" s="149"/>
      <c r="AN349" s="149"/>
      <c r="AO349" s="149"/>
      <c r="AP349" s="149"/>
      <c r="AQ349" s="149"/>
      <c r="AR349" s="149"/>
      <c r="AS349" s="149"/>
      <c r="AT349" s="149"/>
      <c r="AU349" s="149"/>
      <c r="AV349" s="149"/>
      <c r="AW349" s="149"/>
      <c r="AX349" s="149"/>
      <c r="AY349" s="149"/>
      <c r="AZ349" s="149"/>
      <c r="BA349" s="149"/>
      <c r="BB349" s="149"/>
      <c r="BC349" s="149"/>
      <c r="BD349" s="149"/>
      <c r="BE349" s="149"/>
      <c r="BF349" s="149"/>
      <c r="BG349" s="149"/>
      <c r="BH349" s="149"/>
      <c r="BI349" s="149"/>
      <c r="BJ349" s="149"/>
      <c r="BK349" s="149"/>
    </row>
    <row r="350" spans="1:63" x14ac:dyDescent="0.2">
      <c r="A350" s="65"/>
      <c r="B350" s="7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49"/>
      <c r="N350" s="149"/>
      <c r="O350" s="149"/>
      <c r="P350" s="149"/>
      <c r="Q350" s="149"/>
      <c r="R350" s="149"/>
      <c r="S350" s="149"/>
      <c r="T350" s="149"/>
      <c r="U350" s="149"/>
      <c r="V350" s="149"/>
      <c r="W350" s="149"/>
      <c r="X350" s="149"/>
      <c r="Y350" s="149"/>
      <c r="Z350" s="149"/>
      <c r="AA350" s="149"/>
      <c r="AB350" s="149"/>
      <c r="AC350" s="149"/>
      <c r="AD350" s="149"/>
      <c r="AE350" s="149"/>
      <c r="AF350" s="149"/>
      <c r="AG350" s="149"/>
      <c r="AH350" s="149"/>
      <c r="AI350" s="149"/>
      <c r="AJ350" s="149"/>
      <c r="AK350" s="149"/>
      <c r="AL350" s="149"/>
      <c r="AM350" s="149"/>
      <c r="AN350" s="149"/>
      <c r="AO350" s="149"/>
      <c r="AP350" s="149"/>
      <c r="AQ350" s="149"/>
      <c r="AR350" s="149"/>
      <c r="AS350" s="149"/>
      <c r="AT350" s="149"/>
      <c r="AU350" s="149"/>
      <c r="AV350" s="149"/>
      <c r="AW350" s="149"/>
      <c r="AX350" s="149"/>
      <c r="AY350" s="149"/>
      <c r="AZ350" s="149"/>
      <c r="BA350" s="149"/>
      <c r="BB350" s="149"/>
      <c r="BC350" s="149"/>
      <c r="BD350" s="149"/>
      <c r="BE350" s="149"/>
      <c r="BF350" s="149"/>
      <c r="BG350" s="149"/>
      <c r="BH350" s="149"/>
      <c r="BI350" s="149"/>
      <c r="BJ350" s="149"/>
      <c r="BK350" s="149"/>
    </row>
    <row r="351" spans="1:63" x14ac:dyDescent="0.2">
      <c r="A351" s="65"/>
      <c r="B351" s="7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49"/>
      <c r="N351" s="149"/>
      <c r="O351" s="149"/>
      <c r="P351" s="149"/>
      <c r="Q351" s="149"/>
      <c r="R351" s="149"/>
      <c r="S351" s="149"/>
      <c r="T351" s="149"/>
      <c r="U351" s="149"/>
      <c r="V351" s="149"/>
      <c r="W351" s="149"/>
      <c r="X351" s="149"/>
      <c r="Y351" s="149"/>
      <c r="Z351" s="149"/>
      <c r="AA351" s="149"/>
      <c r="AB351" s="149"/>
      <c r="AC351" s="149"/>
      <c r="AD351" s="149"/>
      <c r="AE351" s="149"/>
      <c r="AF351" s="149"/>
      <c r="AG351" s="149"/>
      <c r="AH351" s="149"/>
      <c r="AI351" s="149"/>
      <c r="AJ351" s="149"/>
      <c r="AK351" s="149"/>
      <c r="AL351" s="149"/>
      <c r="AM351" s="149"/>
      <c r="AN351" s="149"/>
      <c r="AO351" s="149"/>
      <c r="AP351" s="149"/>
      <c r="AQ351" s="149"/>
      <c r="AR351" s="149"/>
      <c r="AS351" s="149"/>
      <c r="AT351" s="149"/>
      <c r="AU351" s="149"/>
      <c r="AV351" s="149"/>
      <c r="AW351" s="149"/>
      <c r="AX351" s="149"/>
      <c r="AY351" s="149"/>
      <c r="AZ351" s="149"/>
      <c r="BA351" s="149"/>
      <c r="BB351" s="149"/>
      <c r="BC351" s="149"/>
      <c r="BD351" s="149"/>
      <c r="BE351" s="149"/>
      <c r="BF351" s="149"/>
      <c r="BG351" s="149"/>
      <c r="BH351" s="149"/>
      <c r="BI351" s="149"/>
      <c r="BJ351" s="149"/>
      <c r="BK351" s="149"/>
    </row>
    <row r="352" spans="1:63" x14ac:dyDescent="0.2">
      <c r="A352" s="65"/>
      <c r="B352" s="7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49"/>
      <c r="N352" s="149"/>
      <c r="O352" s="149"/>
      <c r="P352" s="149"/>
      <c r="Q352" s="149"/>
      <c r="R352" s="149"/>
      <c r="S352" s="149"/>
      <c r="T352" s="149"/>
      <c r="U352" s="149"/>
      <c r="V352" s="149"/>
      <c r="W352" s="149"/>
      <c r="X352" s="149"/>
      <c r="Y352" s="149"/>
      <c r="Z352" s="149"/>
      <c r="AA352" s="149"/>
      <c r="AB352" s="149"/>
      <c r="AC352" s="149"/>
      <c r="AD352" s="149"/>
      <c r="AE352" s="149"/>
      <c r="AF352" s="149"/>
      <c r="AG352" s="149"/>
      <c r="AH352" s="149"/>
      <c r="AI352" s="149"/>
      <c r="AJ352" s="149"/>
      <c r="AK352" s="149"/>
      <c r="AL352" s="149"/>
      <c r="AM352" s="149"/>
      <c r="AN352" s="149"/>
      <c r="AO352" s="149"/>
      <c r="AP352" s="149"/>
      <c r="AQ352" s="149"/>
      <c r="AR352" s="149"/>
      <c r="AS352" s="149"/>
      <c r="AT352" s="149"/>
      <c r="AU352" s="149"/>
      <c r="AV352" s="149"/>
      <c r="AW352" s="149"/>
      <c r="AX352" s="149"/>
      <c r="AY352" s="149"/>
      <c r="AZ352" s="149"/>
      <c r="BA352" s="149"/>
      <c r="BB352" s="149"/>
      <c r="BC352" s="149"/>
      <c r="BD352" s="149"/>
      <c r="BE352" s="149"/>
      <c r="BF352" s="149"/>
      <c r="BG352" s="149"/>
      <c r="BH352" s="149"/>
      <c r="BI352" s="149"/>
      <c r="BJ352" s="149"/>
      <c r="BK352" s="149"/>
    </row>
    <row r="353" spans="1:63" x14ac:dyDescent="0.2">
      <c r="A353" s="65"/>
      <c r="B353" s="7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49"/>
      <c r="N353" s="149"/>
      <c r="O353" s="149"/>
      <c r="P353" s="149"/>
      <c r="Q353" s="149"/>
      <c r="R353" s="149"/>
      <c r="S353" s="149"/>
      <c r="T353" s="149"/>
      <c r="U353" s="149"/>
      <c r="V353" s="149"/>
      <c r="W353" s="149"/>
      <c r="X353" s="149"/>
      <c r="Y353" s="149"/>
      <c r="Z353" s="149"/>
      <c r="AA353" s="149"/>
      <c r="AB353" s="149"/>
      <c r="AC353" s="149"/>
      <c r="AD353" s="149"/>
      <c r="AE353" s="149"/>
      <c r="AF353" s="149"/>
      <c r="AG353" s="149"/>
      <c r="AH353" s="149"/>
      <c r="AI353" s="149"/>
      <c r="AJ353" s="149"/>
      <c r="AK353" s="149"/>
      <c r="AL353" s="149"/>
      <c r="AM353" s="149"/>
      <c r="AN353" s="149"/>
      <c r="AO353" s="149"/>
      <c r="AP353" s="149"/>
      <c r="AQ353" s="149"/>
      <c r="AR353" s="149"/>
      <c r="AS353" s="149"/>
      <c r="AT353" s="149"/>
      <c r="AU353" s="149"/>
      <c r="AV353" s="149"/>
      <c r="AW353" s="149"/>
      <c r="AX353" s="149"/>
      <c r="AY353" s="149"/>
      <c r="AZ353" s="149"/>
      <c r="BA353" s="149"/>
      <c r="BB353" s="149"/>
      <c r="BC353" s="149"/>
      <c r="BD353" s="149"/>
      <c r="BE353" s="149"/>
      <c r="BF353" s="149"/>
      <c r="BG353" s="149"/>
      <c r="BH353" s="149"/>
      <c r="BI353" s="149"/>
      <c r="BJ353" s="149"/>
      <c r="BK353" s="149"/>
    </row>
    <row r="354" spans="1:63" x14ac:dyDescent="0.2">
      <c r="A354" s="65"/>
      <c r="B354" s="7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49"/>
      <c r="N354" s="149"/>
      <c r="O354" s="149"/>
      <c r="P354" s="149"/>
      <c r="Q354" s="149"/>
      <c r="R354" s="149"/>
      <c r="S354" s="149"/>
      <c r="T354" s="149"/>
      <c r="U354" s="149"/>
      <c r="V354" s="149"/>
      <c r="W354" s="149"/>
      <c r="X354" s="149"/>
      <c r="Y354" s="149"/>
      <c r="Z354" s="149"/>
      <c r="AA354" s="149"/>
      <c r="AB354" s="149"/>
      <c r="AC354" s="149"/>
      <c r="AD354" s="149"/>
      <c r="AE354" s="149"/>
      <c r="AF354" s="149"/>
      <c r="AG354" s="149"/>
      <c r="AH354" s="149"/>
      <c r="AI354" s="149"/>
      <c r="AJ354" s="149"/>
      <c r="AK354" s="149"/>
      <c r="AL354" s="149"/>
      <c r="AM354" s="149"/>
      <c r="AN354" s="149"/>
      <c r="AO354" s="149"/>
      <c r="AP354" s="149"/>
      <c r="AQ354" s="149"/>
      <c r="AR354" s="149"/>
      <c r="AS354" s="149"/>
      <c r="AT354" s="149"/>
      <c r="AU354" s="149"/>
      <c r="AV354" s="149"/>
      <c r="AW354" s="149"/>
      <c r="AX354" s="149"/>
      <c r="AY354" s="149"/>
      <c r="AZ354" s="149"/>
      <c r="BA354" s="149"/>
      <c r="BB354" s="149"/>
      <c r="BC354" s="149"/>
      <c r="BD354" s="149"/>
      <c r="BE354" s="149"/>
      <c r="BF354" s="149"/>
      <c r="BG354" s="149"/>
      <c r="BH354" s="149"/>
      <c r="BI354" s="149"/>
      <c r="BJ354" s="149"/>
      <c r="BK354" s="149"/>
    </row>
    <row r="355" spans="1:63" x14ac:dyDescent="0.2">
      <c r="A355" s="65"/>
      <c r="B355" s="7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49"/>
      <c r="N355" s="149"/>
      <c r="O355" s="149"/>
      <c r="P355" s="149"/>
      <c r="Q355" s="149"/>
      <c r="R355" s="149"/>
      <c r="S355" s="149"/>
      <c r="T355" s="149"/>
      <c r="U355" s="149"/>
      <c r="V355" s="149"/>
      <c r="W355" s="149"/>
      <c r="X355" s="149"/>
      <c r="Y355" s="149"/>
      <c r="Z355" s="149"/>
      <c r="AA355" s="149"/>
      <c r="AB355" s="149"/>
      <c r="AC355" s="149"/>
      <c r="AD355" s="149"/>
      <c r="AE355" s="149"/>
      <c r="AF355" s="149"/>
      <c r="AG355" s="149"/>
      <c r="AH355" s="149"/>
      <c r="AI355" s="149"/>
      <c r="AJ355" s="149"/>
      <c r="AK355" s="149"/>
      <c r="AL355" s="149"/>
      <c r="AM355" s="149"/>
      <c r="AN355" s="149"/>
      <c r="AO355" s="149"/>
      <c r="AP355" s="149"/>
      <c r="AQ355" s="149"/>
      <c r="AR355" s="149"/>
      <c r="AS355" s="149"/>
      <c r="AT355" s="149"/>
      <c r="AU355" s="149"/>
      <c r="AV355" s="149"/>
      <c r="AW355" s="149"/>
      <c r="AX355" s="149"/>
      <c r="AY355" s="149"/>
      <c r="AZ355" s="149"/>
      <c r="BA355" s="149"/>
      <c r="BB355" s="149"/>
      <c r="BC355" s="149"/>
      <c r="BD355" s="149"/>
      <c r="BE355" s="149"/>
      <c r="BF355" s="149"/>
      <c r="BG355" s="149"/>
      <c r="BH355" s="149"/>
      <c r="BI355" s="149"/>
      <c r="BJ355" s="149"/>
      <c r="BK355" s="149"/>
    </row>
    <row r="356" spans="1:63" x14ac:dyDescent="0.2">
      <c r="A356" s="65"/>
      <c r="B356" s="7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49"/>
      <c r="N356" s="149"/>
      <c r="O356" s="149"/>
      <c r="P356" s="149"/>
      <c r="Q356" s="149"/>
      <c r="R356" s="149"/>
      <c r="S356" s="149"/>
      <c r="T356" s="149"/>
      <c r="U356" s="149"/>
      <c r="V356" s="149"/>
      <c r="W356" s="149"/>
      <c r="X356" s="149"/>
      <c r="Y356" s="149"/>
      <c r="Z356" s="149"/>
      <c r="AA356" s="149"/>
      <c r="AB356" s="149"/>
      <c r="AC356" s="149"/>
      <c r="AD356" s="149"/>
      <c r="AE356" s="149"/>
      <c r="AF356" s="149"/>
      <c r="AG356" s="149"/>
      <c r="AH356" s="149"/>
      <c r="AI356" s="149"/>
      <c r="AJ356" s="149"/>
      <c r="AK356" s="149"/>
      <c r="AL356" s="149"/>
      <c r="AM356" s="149"/>
      <c r="AN356" s="149"/>
      <c r="AO356" s="149"/>
      <c r="AP356" s="149"/>
      <c r="AQ356" s="149"/>
      <c r="AR356" s="149"/>
      <c r="AS356" s="149"/>
      <c r="AT356" s="149"/>
      <c r="AU356" s="149"/>
      <c r="AV356" s="149"/>
      <c r="AW356" s="149"/>
      <c r="AX356" s="149"/>
      <c r="AY356" s="149"/>
      <c r="AZ356" s="149"/>
      <c r="BA356" s="149"/>
      <c r="BB356" s="149"/>
      <c r="BC356" s="149"/>
      <c r="BD356" s="149"/>
      <c r="BE356" s="149"/>
      <c r="BF356" s="149"/>
      <c r="BG356" s="149"/>
      <c r="BH356" s="149"/>
      <c r="BI356" s="149"/>
      <c r="BJ356" s="149"/>
      <c r="BK356" s="149"/>
    </row>
    <row r="357" spans="1:63" x14ac:dyDescent="0.2">
      <c r="A357" s="65"/>
      <c r="B357" s="7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49"/>
      <c r="N357" s="149"/>
      <c r="O357" s="149"/>
      <c r="P357" s="149"/>
      <c r="Q357" s="149"/>
      <c r="R357" s="149"/>
      <c r="S357" s="149"/>
      <c r="T357" s="149"/>
      <c r="U357" s="149"/>
      <c r="V357" s="149"/>
      <c r="W357" s="149"/>
      <c r="X357" s="149"/>
      <c r="Y357" s="149"/>
      <c r="Z357" s="149"/>
      <c r="AA357" s="149"/>
      <c r="AB357" s="149"/>
      <c r="AC357" s="149"/>
      <c r="AD357" s="149"/>
      <c r="AE357" s="149"/>
      <c r="AF357" s="149"/>
      <c r="AG357" s="149"/>
      <c r="AH357" s="149"/>
      <c r="AI357" s="149"/>
      <c r="AJ357" s="149"/>
      <c r="AK357" s="149"/>
      <c r="AL357" s="149"/>
      <c r="AM357" s="149"/>
      <c r="AN357" s="149"/>
      <c r="AO357" s="149"/>
      <c r="AP357" s="149"/>
      <c r="AQ357" s="149"/>
      <c r="AR357" s="149"/>
      <c r="AS357" s="149"/>
      <c r="AT357" s="149"/>
      <c r="AU357" s="149"/>
      <c r="AV357" s="149"/>
      <c r="AW357" s="149"/>
      <c r="AX357" s="149"/>
      <c r="AY357" s="149"/>
      <c r="AZ357" s="149"/>
      <c r="BA357" s="149"/>
      <c r="BB357" s="149"/>
      <c r="BC357" s="149"/>
      <c r="BD357" s="149"/>
      <c r="BE357" s="149"/>
      <c r="BF357" s="149"/>
      <c r="BG357" s="149"/>
      <c r="BH357" s="149"/>
      <c r="BI357" s="149"/>
      <c r="BJ357" s="149"/>
      <c r="BK357" s="149"/>
    </row>
    <row r="358" spans="1:63" x14ac:dyDescent="0.2">
      <c r="A358" s="65"/>
      <c r="B358" s="7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49"/>
      <c r="N358" s="149"/>
      <c r="O358" s="149"/>
      <c r="P358" s="149"/>
      <c r="Q358" s="149"/>
      <c r="R358" s="149"/>
      <c r="S358" s="149"/>
      <c r="T358" s="149"/>
      <c r="U358" s="149"/>
      <c r="V358" s="149"/>
      <c r="W358" s="149"/>
      <c r="X358" s="149"/>
      <c r="Y358" s="149"/>
      <c r="Z358" s="149"/>
      <c r="AA358" s="149"/>
      <c r="AB358" s="149"/>
      <c r="AC358" s="149"/>
      <c r="AD358" s="149"/>
      <c r="AE358" s="149"/>
      <c r="AF358" s="149"/>
      <c r="AG358" s="149"/>
      <c r="AH358" s="149"/>
      <c r="AI358" s="149"/>
      <c r="AJ358" s="149"/>
      <c r="AK358" s="149"/>
      <c r="AL358" s="149"/>
      <c r="AM358" s="149"/>
      <c r="AN358" s="149"/>
      <c r="AO358" s="149"/>
      <c r="AP358" s="149"/>
      <c r="AQ358" s="149"/>
      <c r="AR358" s="149"/>
      <c r="AS358" s="149"/>
      <c r="AT358" s="149"/>
      <c r="AU358" s="149"/>
      <c r="AV358" s="149"/>
      <c r="AW358" s="149"/>
      <c r="AX358" s="149"/>
      <c r="AY358" s="149"/>
      <c r="AZ358" s="149"/>
      <c r="BA358" s="149"/>
      <c r="BB358" s="149"/>
      <c r="BC358" s="149"/>
      <c r="BD358" s="149"/>
      <c r="BE358" s="149"/>
      <c r="BF358" s="149"/>
      <c r="BG358" s="149"/>
      <c r="BH358" s="149"/>
      <c r="BI358" s="149"/>
      <c r="BJ358" s="149"/>
      <c r="BK358" s="149"/>
    </row>
    <row r="359" spans="1:63" x14ac:dyDescent="0.2">
      <c r="A359" s="65"/>
      <c r="B359" s="7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49"/>
      <c r="N359" s="149"/>
      <c r="O359" s="149"/>
      <c r="P359" s="149"/>
      <c r="Q359" s="149"/>
      <c r="R359" s="149"/>
      <c r="S359" s="149"/>
      <c r="T359" s="149"/>
      <c r="U359" s="149"/>
      <c r="V359" s="149"/>
      <c r="W359" s="149"/>
      <c r="X359" s="149"/>
      <c r="Y359" s="149"/>
      <c r="Z359" s="149"/>
      <c r="AA359" s="149"/>
      <c r="AB359" s="149"/>
      <c r="AC359" s="149"/>
      <c r="AD359" s="149"/>
      <c r="AE359" s="149"/>
      <c r="AF359" s="149"/>
      <c r="AG359" s="149"/>
      <c r="AH359" s="149"/>
      <c r="AI359" s="149"/>
      <c r="AJ359" s="149"/>
      <c r="AK359" s="149"/>
      <c r="AL359" s="149"/>
      <c r="AM359" s="149"/>
      <c r="AN359" s="149"/>
      <c r="AO359" s="149"/>
      <c r="AP359" s="149"/>
      <c r="AQ359" s="149"/>
      <c r="AR359" s="149"/>
      <c r="AS359" s="149"/>
      <c r="AT359" s="149"/>
      <c r="AU359" s="149"/>
      <c r="AV359" s="149"/>
      <c r="AW359" s="149"/>
      <c r="AX359" s="149"/>
      <c r="AY359" s="149"/>
      <c r="AZ359" s="149"/>
      <c r="BA359" s="149"/>
      <c r="BB359" s="149"/>
      <c r="BC359" s="149"/>
      <c r="BD359" s="149"/>
      <c r="BE359" s="149"/>
      <c r="BF359" s="149"/>
      <c r="BG359" s="149"/>
      <c r="BH359" s="149"/>
      <c r="BI359" s="149"/>
      <c r="BJ359" s="149"/>
      <c r="BK359" s="149"/>
    </row>
    <row r="360" spans="1:63" x14ac:dyDescent="0.2">
      <c r="A360" s="65"/>
      <c r="B360" s="7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49"/>
      <c r="N360" s="149"/>
      <c r="O360" s="149"/>
      <c r="P360" s="149"/>
      <c r="Q360" s="149"/>
      <c r="R360" s="149"/>
      <c r="S360" s="149"/>
      <c r="T360" s="149"/>
      <c r="U360" s="149"/>
      <c r="V360" s="149"/>
      <c r="W360" s="149"/>
      <c r="X360" s="149"/>
      <c r="Y360" s="149"/>
      <c r="Z360" s="149"/>
      <c r="AA360" s="149"/>
      <c r="AB360" s="149"/>
      <c r="AC360" s="149"/>
      <c r="AD360" s="149"/>
      <c r="AE360" s="149"/>
      <c r="AF360" s="149"/>
      <c r="AG360" s="149"/>
      <c r="AH360" s="149"/>
      <c r="AI360" s="149"/>
      <c r="AJ360" s="149"/>
      <c r="AK360" s="149"/>
      <c r="AL360" s="149"/>
      <c r="AM360" s="149"/>
      <c r="AN360" s="149"/>
      <c r="AO360" s="149"/>
      <c r="AP360" s="149"/>
      <c r="AQ360" s="149"/>
      <c r="AR360" s="149"/>
      <c r="AS360" s="149"/>
      <c r="AT360" s="149"/>
      <c r="AU360" s="149"/>
      <c r="AV360" s="149"/>
      <c r="AW360" s="149"/>
      <c r="AX360" s="149"/>
      <c r="AY360" s="149"/>
      <c r="AZ360" s="149"/>
      <c r="BA360" s="149"/>
      <c r="BB360" s="149"/>
      <c r="BC360" s="149"/>
      <c r="BD360" s="149"/>
      <c r="BE360" s="149"/>
      <c r="BF360" s="149"/>
      <c r="BG360" s="149"/>
      <c r="BH360" s="149"/>
      <c r="BI360" s="149"/>
      <c r="BJ360" s="149"/>
      <c r="BK360" s="149"/>
    </row>
    <row r="361" spans="1:63" x14ac:dyDescent="0.2">
      <c r="A361" s="65"/>
      <c r="B361" s="7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49"/>
      <c r="N361" s="149"/>
      <c r="O361" s="149"/>
      <c r="P361" s="149"/>
      <c r="Q361" s="149"/>
      <c r="R361" s="149"/>
      <c r="S361" s="149"/>
      <c r="T361" s="149"/>
      <c r="U361" s="149"/>
      <c r="V361" s="149"/>
      <c r="W361" s="149"/>
      <c r="X361" s="149"/>
      <c r="Y361" s="149"/>
      <c r="Z361" s="149"/>
      <c r="AA361" s="149"/>
      <c r="AB361" s="149"/>
      <c r="AC361" s="149"/>
      <c r="AD361" s="149"/>
      <c r="AE361" s="149"/>
      <c r="AF361" s="149"/>
      <c r="AG361" s="149"/>
      <c r="AH361" s="149"/>
      <c r="AI361" s="149"/>
      <c r="AJ361" s="149"/>
      <c r="AK361" s="149"/>
      <c r="AL361" s="149"/>
      <c r="AM361" s="149"/>
      <c r="AN361" s="149"/>
      <c r="AO361" s="149"/>
      <c r="AP361" s="149"/>
      <c r="AQ361" s="149"/>
      <c r="AR361" s="149"/>
      <c r="AS361" s="149"/>
      <c r="AT361" s="149"/>
      <c r="AU361" s="149"/>
      <c r="AV361" s="149"/>
      <c r="AW361" s="149"/>
      <c r="AX361" s="149"/>
      <c r="AY361" s="149"/>
      <c r="AZ361" s="149"/>
      <c r="BA361" s="149"/>
      <c r="BB361" s="149"/>
      <c r="BC361" s="149"/>
      <c r="BD361" s="149"/>
      <c r="BE361" s="149"/>
      <c r="BF361" s="149"/>
      <c r="BG361" s="149"/>
      <c r="BH361" s="149"/>
      <c r="BI361" s="149"/>
      <c r="BJ361" s="149"/>
      <c r="BK361" s="149"/>
    </row>
    <row r="362" spans="1:63" x14ac:dyDescent="0.2">
      <c r="A362" s="65"/>
      <c r="B362" s="7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49"/>
      <c r="N362" s="149"/>
      <c r="O362" s="149"/>
      <c r="P362" s="149"/>
      <c r="Q362" s="149"/>
      <c r="R362" s="149"/>
      <c r="S362" s="149"/>
      <c r="T362" s="149"/>
      <c r="U362" s="149"/>
      <c r="V362" s="149"/>
      <c r="W362" s="149"/>
      <c r="X362" s="149"/>
      <c r="Y362" s="149"/>
      <c r="Z362" s="149"/>
      <c r="AA362" s="149"/>
      <c r="AB362" s="149"/>
      <c r="AC362" s="149"/>
      <c r="AD362" s="149"/>
      <c r="AE362" s="149"/>
      <c r="AF362" s="149"/>
      <c r="AG362" s="149"/>
      <c r="AH362" s="149"/>
      <c r="AI362" s="149"/>
      <c r="AJ362" s="149"/>
      <c r="AK362" s="149"/>
      <c r="AL362" s="149"/>
      <c r="AM362" s="149"/>
      <c r="AN362" s="149"/>
      <c r="AO362" s="149"/>
      <c r="AP362" s="149"/>
      <c r="AQ362" s="149"/>
      <c r="AR362" s="149"/>
      <c r="AS362" s="149"/>
      <c r="AT362" s="149"/>
      <c r="AU362" s="149"/>
      <c r="AV362" s="149"/>
      <c r="AW362" s="149"/>
      <c r="AX362" s="149"/>
      <c r="AY362" s="149"/>
      <c r="AZ362" s="149"/>
      <c r="BA362" s="149"/>
      <c r="BB362" s="149"/>
      <c r="BC362" s="149"/>
      <c r="BD362" s="149"/>
      <c r="BE362" s="149"/>
      <c r="BF362" s="149"/>
      <c r="BG362" s="149"/>
      <c r="BH362" s="149"/>
      <c r="BI362" s="149"/>
      <c r="BJ362" s="149"/>
      <c r="BK362" s="149"/>
    </row>
    <row r="363" spans="1:63" x14ac:dyDescent="0.2">
      <c r="A363" s="65"/>
      <c r="B363" s="7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49"/>
      <c r="N363" s="149"/>
      <c r="O363" s="149"/>
      <c r="P363" s="149"/>
      <c r="Q363" s="149"/>
      <c r="R363" s="149"/>
      <c r="S363" s="149"/>
      <c r="T363" s="149"/>
      <c r="U363" s="149"/>
      <c r="V363" s="149"/>
      <c r="W363" s="149"/>
      <c r="X363" s="149"/>
      <c r="Y363" s="149"/>
      <c r="Z363" s="149"/>
      <c r="AA363" s="149"/>
      <c r="AB363" s="149"/>
      <c r="AC363" s="149"/>
      <c r="AD363" s="149"/>
      <c r="AE363" s="149"/>
      <c r="AF363" s="149"/>
      <c r="AG363" s="149"/>
      <c r="AH363" s="149"/>
      <c r="AI363" s="149"/>
      <c r="AJ363" s="149"/>
      <c r="AK363" s="149"/>
      <c r="AL363" s="149"/>
      <c r="AM363" s="149"/>
      <c r="AN363" s="149"/>
      <c r="AO363" s="149"/>
      <c r="AP363" s="149"/>
      <c r="AQ363" s="149"/>
      <c r="AR363" s="149"/>
      <c r="AS363" s="149"/>
      <c r="AT363" s="149"/>
      <c r="AU363" s="149"/>
      <c r="AV363" s="149"/>
      <c r="AW363" s="149"/>
      <c r="AX363" s="149"/>
      <c r="AY363" s="149"/>
      <c r="AZ363" s="149"/>
      <c r="BA363" s="149"/>
      <c r="BB363" s="149"/>
      <c r="BC363" s="149"/>
      <c r="BD363" s="149"/>
      <c r="BE363" s="149"/>
      <c r="BF363" s="149"/>
      <c r="BG363" s="149"/>
      <c r="BH363" s="149"/>
      <c r="BI363" s="149"/>
      <c r="BJ363" s="149"/>
      <c r="BK363" s="149"/>
    </row>
    <row r="364" spans="1:63" x14ac:dyDescent="0.2">
      <c r="A364" s="65"/>
      <c r="B364" s="7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  <c r="BI364" s="149"/>
      <c r="BJ364" s="149"/>
      <c r="BK364" s="149"/>
    </row>
    <row r="365" spans="1:63" x14ac:dyDescent="0.2">
      <c r="A365" s="65"/>
      <c r="B365" s="7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  <c r="BI365" s="149"/>
      <c r="BJ365" s="149"/>
      <c r="BK365" s="149"/>
    </row>
    <row r="366" spans="1:63" x14ac:dyDescent="0.2">
      <c r="A366" s="65"/>
      <c r="B366" s="7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  <c r="BI366" s="149"/>
      <c r="BJ366" s="149"/>
      <c r="BK366" s="149"/>
    </row>
    <row r="367" spans="1:63" x14ac:dyDescent="0.2">
      <c r="A367" s="65"/>
      <c r="B367" s="7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  <c r="BI367" s="149"/>
      <c r="BJ367" s="149"/>
      <c r="BK367" s="149"/>
    </row>
    <row r="368" spans="1:63" x14ac:dyDescent="0.2">
      <c r="A368" s="65"/>
      <c r="B368" s="7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  <c r="BI368" s="149"/>
      <c r="BJ368" s="149"/>
      <c r="BK368" s="149"/>
    </row>
    <row r="369" spans="1:63" x14ac:dyDescent="0.2">
      <c r="A369" s="65"/>
      <c r="B369" s="7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  <c r="BI369" s="149"/>
      <c r="BJ369" s="149"/>
      <c r="BK369" s="149"/>
    </row>
    <row r="370" spans="1:63" x14ac:dyDescent="0.2">
      <c r="A370" s="65"/>
      <c r="B370" s="7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  <c r="BI370" s="149"/>
      <c r="BJ370" s="149"/>
      <c r="BK370" s="149"/>
    </row>
    <row r="371" spans="1:63" x14ac:dyDescent="0.2">
      <c r="A371" s="65"/>
      <c r="B371" s="7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  <c r="BI371" s="149"/>
      <c r="BJ371" s="149"/>
      <c r="BK371" s="149"/>
    </row>
    <row r="372" spans="1:63" x14ac:dyDescent="0.2">
      <c r="A372" s="65"/>
      <c r="B372" s="7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  <c r="BI372" s="149"/>
      <c r="BJ372" s="149"/>
      <c r="BK372" s="149"/>
    </row>
    <row r="373" spans="1:63" x14ac:dyDescent="0.2">
      <c r="A373" s="65"/>
      <c r="B373" s="7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  <c r="BI373" s="149"/>
      <c r="BJ373" s="149"/>
      <c r="BK373" s="149"/>
    </row>
    <row r="374" spans="1:63" x14ac:dyDescent="0.2">
      <c r="A374" s="65"/>
      <c r="B374" s="7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  <c r="BI374" s="149"/>
      <c r="BJ374" s="149"/>
      <c r="BK374" s="149"/>
    </row>
    <row r="375" spans="1:63" x14ac:dyDescent="0.2">
      <c r="A375" s="65"/>
      <c r="B375" s="7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  <c r="BI375" s="149"/>
      <c r="BJ375" s="149"/>
      <c r="BK375" s="149"/>
    </row>
    <row r="376" spans="1:63" x14ac:dyDescent="0.2">
      <c r="A376" s="65"/>
      <c r="B376" s="7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  <c r="BI376" s="149"/>
      <c r="BJ376" s="149"/>
      <c r="BK376" s="149"/>
    </row>
    <row r="377" spans="1:63" x14ac:dyDescent="0.2">
      <c r="A377" s="65"/>
      <c r="B377" s="7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  <c r="BI377" s="149"/>
      <c r="BJ377" s="149"/>
      <c r="BK377" s="149"/>
    </row>
    <row r="378" spans="1:63" x14ac:dyDescent="0.2">
      <c r="A378" s="65"/>
      <c r="B378" s="7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  <c r="BI378" s="149"/>
      <c r="BJ378" s="149"/>
      <c r="BK378" s="149"/>
    </row>
    <row r="379" spans="1:63" x14ac:dyDescent="0.2">
      <c r="A379" s="65"/>
      <c r="B379" s="7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  <c r="BI379" s="149"/>
      <c r="BJ379" s="149"/>
      <c r="BK379" s="149"/>
    </row>
    <row r="380" spans="1:63" x14ac:dyDescent="0.2">
      <c r="A380" s="65"/>
      <c r="B380" s="7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  <c r="BI380" s="149"/>
      <c r="BJ380" s="149"/>
      <c r="BK380" s="149"/>
    </row>
    <row r="381" spans="1:63" x14ac:dyDescent="0.2">
      <c r="A381" s="65"/>
      <c r="B381" s="7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  <c r="BI381" s="149"/>
      <c r="BJ381" s="149"/>
      <c r="BK381" s="149"/>
    </row>
    <row r="382" spans="1:63" x14ac:dyDescent="0.2">
      <c r="A382" s="65"/>
      <c r="B382" s="7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  <c r="BI382" s="149"/>
      <c r="BJ382" s="149"/>
      <c r="BK382" s="149"/>
    </row>
    <row r="383" spans="1:63" x14ac:dyDescent="0.2">
      <c r="A383" s="65"/>
      <c r="B383" s="7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  <c r="BI383" s="149"/>
      <c r="BJ383" s="149"/>
      <c r="BK383" s="149"/>
    </row>
    <row r="384" spans="1:63" x14ac:dyDescent="0.2">
      <c r="A384" s="65"/>
      <c r="B384" s="7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149"/>
      <c r="AV384" s="149"/>
      <c r="AW384" s="149"/>
      <c r="AX384" s="149"/>
      <c r="AY384" s="149"/>
      <c r="AZ384" s="149"/>
      <c r="BA384" s="149"/>
      <c r="BB384" s="149"/>
      <c r="BC384" s="149"/>
      <c r="BD384" s="149"/>
      <c r="BE384" s="149"/>
      <c r="BF384" s="149"/>
      <c r="BG384" s="149"/>
      <c r="BH384" s="149"/>
      <c r="BI384" s="149"/>
      <c r="BJ384" s="149"/>
      <c r="BK384" s="149"/>
    </row>
    <row r="385" spans="1:12" x14ac:dyDescent="0.2">
      <c r="A385" s="65"/>
      <c r="B385" s="7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">
      <c r="A386" s="65"/>
      <c r="B386" s="7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">
      <c r="A387" s="65"/>
      <c r="B387" s="7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">
      <c r="A388" s="65"/>
      <c r="B388" s="7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">
      <c r="A389" s="65"/>
      <c r="B389" s="7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">
      <c r="A390" s="65"/>
      <c r="B390" s="7"/>
      <c r="C390" s="3"/>
      <c r="D390" s="3"/>
      <c r="E390" s="3"/>
      <c r="F390" s="3"/>
      <c r="G390" s="3"/>
      <c r="H390" s="3"/>
      <c r="I390" s="3"/>
      <c r="J390" s="3"/>
      <c r="K390" s="3"/>
      <c r="L390" s="3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1" firstPageNumber="3" fitToHeight="0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2022-03-08T07:09:06Z</cp:lastPrinted>
  <dcterms:created xsi:type="dcterms:W3CDTF">2013-09-11T11:00:21Z</dcterms:created>
  <dcterms:modified xsi:type="dcterms:W3CDTF">2022-03-08T07:09:20Z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