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69EF2082-8E2E-494B-86D4-474AB9675131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</definedNames>
  <calcPr calcId="179021"/>
</workbook>
</file>

<file path=xl/calcChain.xml><?xml version="1.0" encoding="utf-8"?>
<calcChain xmlns="http://schemas.openxmlformats.org/spreadsheetml/2006/main">
  <c r="C168" i="3" l="1"/>
  <c r="D168" i="3"/>
  <c r="D6" i="3" s="1"/>
  <c r="D31" i="3"/>
  <c r="D30" i="3" s="1"/>
  <c r="C169" i="3"/>
  <c r="D169" i="3"/>
  <c r="D176" i="3"/>
  <c r="C176" i="3"/>
  <c r="K176" i="3" s="1"/>
  <c r="L176" i="3" s="1"/>
  <c r="L175" i="3"/>
  <c r="K173" i="3"/>
  <c r="L173" i="3" s="1"/>
  <c r="K174" i="3"/>
  <c r="L174" i="3" s="1"/>
  <c r="L172" i="3"/>
  <c r="K177" i="3"/>
  <c r="L177" i="3" s="1"/>
  <c r="K178" i="3"/>
  <c r="L178" i="3" s="1"/>
  <c r="C140" i="3" l="1"/>
  <c r="G140" i="3"/>
  <c r="K140" i="3"/>
  <c r="L140" i="3" s="1"/>
  <c r="H13" i="4" l="1"/>
  <c r="G13" i="4"/>
  <c r="F13" i="4"/>
  <c r="K171" i="3" l="1"/>
  <c r="L171" i="3" s="1"/>
  <c r="G110" i="3" l="1"/>
  <c r="G109" i="3" s="1"/>
  <c r="G103" i="3"/>
  <c r="B14" i="2" l="1"/>
  <c r="G14" i="2"/>
  <c r="F14" i="2"/>
  <c r="E14" i="2"/>
  <c r="D14" i="2"/>
  <c r="C14" i="2"/>
  <c r="F28" i="2"/>
  <c r="C28" i="2"/>
  <c r="D42" i="2"/>
  <c r="B43" i="2" s="1"/>
  <c r="G42" i="2"/>
  <c r="K141" i="3"/>
  <c r="L141" i="3" s="1"/>
  <c r="K145" i="3"/>
  <c r="L145" i="3" s="1"/>
  <c r="K114" i="3"/>
  <c r="L114" i="3" s="1"/>
  <c r="C110" i="3"/>
  <c r="C109" i="3" s="1"/>
  <c r="K106" i="3"/>
  <c r="L106" i="3" s="1"/>
  <c r="K181" i="3"/>
  <c r="L181" i="3" s="1"/>
  <c r="L182" i="3"/>
  <c r="K183" i="3"/>
  <c r="L183" i="3" s="1"/>
  <c r="K180" i="3"/>
  <c r="L180" i="3" s="1"/>
  <c r="K184" i="3"/>
  <c r="L184" i="3" s="1"/>
  <c r="K185" i="3"/>
  <c r="L185" i="3" s="1"/>
  <c r="K186" i="3"/>
  <c r="L186" i="3" s="1"/>
  <c r="L167" i="3"/>
  <c r="K168" i="3"/>
  <c r="L168" i="3" s="1"/>
  <c r="K169" i="3"/>
  <c r="L169" i="3" s="1"/>
  <c r="L161" i="3"/>
  <c r="K163" i="3"/>
  <c r="L163" i="3" s="1"/>
  <c r="K166" i="3"/>
  <c r="L166" i="3" s="1"/>
  <c r="C102" i="3" l="1"/>
  <c r="L13" i="3" l="1"/>
  <c r="L15" i="3"/>
  <c r="L19" i="3"/>
  <c r="L24" i="3"/>
  <c r="L25" i="3"/>
  <c r="L26" i="3"/>
  <c r="L28" i="3"/>
  <c r="L29" i="3"/>
  <c r="L34" i="3"/>
  <c r="L35" i="3"/>
  <c r="L36" i="3"/>
  <c r="L37" i="3"/>
  <c r="L39" i="3"/>
  <c r="L41" i="3"/>
  <c r="L42" i="3"/>
  <c r="L45" i="3"/>
  <c r="L47" i="3"/>
  <c r="L53" i="3"/>
  <c r="L59" i="3"/>
  <c r="L60" i="3"/>
  <c r="L61" i="3"/>
  <c r="L62" i="3"/>
  <c r="L63" i="3"/>
  <c r="L65" i="3"/>
  <c r="L66" i="3"/>
  <c r="L70" i="3"/>
  <c r="L78" i="3"/>
  <c r="L79" i="3"/>
  <c r="L80" i="3"/>
  <c r="L82" i="3"/>
  <c r="L86" i="3"/>
  <c r="L88" i="3"/>
  <c r="L95" i="3"/>
  <c r="L98" i="3"/>
  <c r="L99" i="3"/>
  <c r="L102" i="3"/>
  <c r="L119" i="3"/>
  <c r="L120" i="3"/>
  <c r="L125" i="3"/>
  <c r="L136" i="3"/>
  <c r="L154" i="3"/>
  <c r="L155" i="3"/>
  <c r="L156" i="3"/>
  <c r="L157" i="3"/>
  <c r="C161" i="3"/>
  <c r="D160" i="3"/>
  <c r="E160" i="3"/>
  <c r="E159" i="3" s="1"/>
  <c r="E158" i="3" s="1"/>
  <c r="E150" i="3" s="1"/>
  <c r="E149" i="3" s="1"/>
  <c r="E148" i="3" s="1"/>
  <c r="F160" i="3"/>
  <c r="F159" i="3" s="1"/>
  <c r="F158" i="3" s="1"/>
  <c r="F150" i="3" s="1"/>
  <c r="F149" i="3" s="1"/>
  <c r="F148" i="3" s="1"/>
  <c r="G160" i="3"/>
  <c r="G159" i="3" s="1"/>
  <c r="G158" i="3" s="1"/>
  <c r="G150" i="3" s="1"/>
  <c r="G149" i="3" s="1"/>
  <c r="H160" i="3"/>
  <c r="H159" i="3" s="1"/>
  <c r="H158" i="3" s="1"/>
  <c r="H150" i="3" s="1"/>
  <c r="H149" i="3" s="1"/>
  <c r="H148" i="3" s="1"/>
  <c r="I160" i="3"/>
  <c r="I159" i="3" s="1"/>
  <c r="I158" i="3" s="1"/>
  <c r="I150" i="3" s="1"/>
  <c r="I149" i="3" s="1"/>
  <c r="I148" i="3" s="1"/>
  <c r="J160" i="3"/>
  <c r="J159" i="3" s="1"/>
  <c r="J158" i="3" s="1"/>
  <c r="J150" i="3" s="1"/>
  <c r="J149" i="3" s="1"/>
  <c r="J148" i="3" s="1"/>
  <c r="C160" i="3"/>
  <c r="K160" i="3" s="1"/>
  <c r="L160" i="3" s="1"/>
  <c r="D159" i="3"/>
  <c r="D158" i="3" s="1"/>
  <c r="D150" i="3" s="1"/>
  <c r="D149" i="3" s="1"/>
  <c r="D148" i="3" s="1"/>
  <c r="C155" i="3"/>
  <c r="C156" i="3"/>
  <c r="C157" i="3"/>
  <c r="C154" i="3"/>
  <c r="D153" i="3"/>
  <c r="D152" i="3" s="1"/>
  <c r="E153" i="3"/>
  <c r="E152" i="3" s="1"/>
  <c r="F153" i="3"/>
  <c r="F152" i="3" s="1"/>
  <c r="G153" i="3"/>
  <c r="G152" i="3" s="1"/>
  <c r="H153" i="3"/>
  <c r="H152" i="3" s="1"/>
  <c r="I153" i="3"/>
  <c r="I152" i="3" s="1"/>
  <c r="J153" i="3"/>
  <c r="J152" i="3" s="1"/>
  <c r="D141" i="3"/>
  <c r="D140" i="3" s="1"/>
  <c r="D139" i="3" s="1"/>
  <c r="D138" i="3" s="1"/>
  <c r="D137" i="3" s="1"/>
  <c r="E141" i="3"/>
  <c r="E140" i="3" s="1"/>
  <c r="E139" i="3" s="1"/>
  <c r="E138" i="3" s="1"/>
  <c r="E137" i="3" s="1"/>
  <c r="F141" i="3"/>
  <c r="F140" i="3" s="1"/>
  <c r="F139" i="3" s="1"/>
  <c r="F138" i="3" s="1"/>
  <c r="F137" i="3" s="1"/>
  <c r="G139" i="3"/>
  <c r="G137" i="3" s="1"/>
  <c r="H141" i="3"/>
  <c r="H140" i="3" s="1"/>
  <c r="H139" i="3" s="1"/>
  <c r="H138" i="3" s="1"/>
  <c r="H137" i="3" s="1"/>
  <c r="I141" i="3"/>
  <c r="I140" i="3" s="1"/>
  <c r="I139" i="3" s="1"/>
  <c r="I138" i="3" s="1"/>
  <c r="I137" i="3" s="1"/>
  <c r="J141" i="3"/>
  <c r="J140" i="3" s="1"/>
  <c r="J139" i="3" s="1"/>
  <c r="J138" i="3" s="1"/>
  <c r="J137" i="3" s="1"/>
  <c r="D130" i="3"/>
  <c r="E130" i="3"/>
  <c r="E129" i="3" s="1"/>
  <c r="E128" i="3" s="1"/>
  <c r="E127" i="3" s="1"/>
  <c r="E126" i="3" s="1"/>
  <c r="F130" i="3"/>
  <c r="F129" i="3" s="1"/>
  <c r="F128" i="3" s="1"/>
  <c r="F127" i="3" s="1"/>
  <c r="F126" i="3" s="1"/>
  <c r="G126" i="3"/>
  <c r="H130" i="3"/>
  <c r="I130" i="3"/>
  <c r="I129" i="3" s="1"/>
  <c r="I128" i="3" s="1"/>
  <c r="I127" i="3" s="1"/>
  <c r="I126" i="3" s="1"/>
  <c r="J130" i="3"/>
  <c r="J129" i="3" s="1"/>
  <c r="J128" i="3" s="1"/>
  <c r="J127" i="3" s="1"/>
  <c r="J126" i="3" s="1"/>
  <c r="D129" i="3"/>
  <c r="D128" i="3" s="1"/>
  <c r="D127" i="3" s="1"/>
  <c r="D126" i="3" s="1"/>
  <c r="H129" i="3"/>
  <c r="H128" i="3" s="1"/>
  <c r="H127" i="3" s="1"/>
  <c r="H126" i="3" s="1"/>
  <c r="D124" i="3"/>
  <c r="E124" i="3"/>
  <c r="F124" i="3"/>
  <c r="F123" i="3" s="1"/>
  <c r="F122" i="3" s="1"/>
  <c r="F121" i="3" s="1"/>
  <c r="G124" i="3"/>
  <c r="G123" i="3" s="1"/>
  <c r="G122" i="3" s="1"/>
  <c r="G121" i="3" s="1"/>
  <c r="H124" i="3"/>
  <c r="H123" i="3" s="1"/>
  <c r="H122" i="3" s="1"/>
  <c r="H121" i="3" s="1"/>
  <c r="I124" i="3"/>
  <c r="I123" i="3" s="1"/>
  <c r="I122" i="3" s="1"/>
  <c r="I121" i="3" s="1"/>
  <c r="J124" i="3"/>
  <c r="J123" i="3" s="1"/>
  <c r="J122" i="3" s="1"/>
  <c r="J121" i="3" s="1"/>
  <c r="C124" i="3"/>
  <c r="K124" i="3" s="1"/>
  <c r="L124" i="3" s="1"/>
  <c r="D123" i="3"/>
  <c r="D122" i="3" s="1"/>
  <c r="D121" i="3" s="1"/>
  <c r="E123" i="3"/>
  <c r="E122" i="3" s="1"/>
  <c r="E121" i="3" s="1"/>
  <c r="D118" i="3"/>
  <c r="D117" i="3" s="1"/>
  <c r="D116" i="3" s="1"/>
  <c r="E118" i="3"/>
  <c r="E117" i="3" s="1"/>
  <c r="E116" i="3" s="1"/>
  <c r="F118" i="3"/>
  <c r="F117" i="3" s="1"/>
  <c r="F116" i="3" s="1"/>
  <c r="G118" i="3"/>
  <c r="G117" i="3" s="1"/>
  <c r="G116" i="3" s="1"/>
  <c r="H118" i="3"/>
  <c r="H117" i="3" s="1"/>
  <c r="H116" i="3" s="1"/>
  <c r="I118" i="3"/>
  <c r="I117" i="3" s="1"/>
  <c r="I116" i="3" s="1"/>
  <c r="J118" i="3"/>
  <c r="J117" i="3" s="1"/>
  <c r="J116" i="3" s="1"/>
  <c r="D110" i="3"/>
  <c r="D109" i="3" s="1"/>
  <c r="D108" i="3" s="1"/>
  <c r="E110" i="3"/>
  <c r="E109" i="3" s="1"/>
  <c r="E108" i="3" s="1"/>
  <c r="F110" i="3"/>
  <c r="F109" i="3" s="1"/>
  <c r="F108" i="3" s="1"/>
  <c r="G108" i="3"/>
  <c r="H110" i="3"/>
  <c r="H109" i="3" s="1"/>
  <c r="H108" i="3" s="1"/>
  <c r="I110" i="3"/>
  <c r="I109" i="3" s="1"/>
  <c r="I108" i="3" s="1"/>
  <c r="J110" i="3"/>
  <c r="J109" i="3" s="1"/>
  <c r="J108" i="3" s="1"/>
  <c r="C104" i="3"/>
  <c r="C103" i="3" s="1"/>
  <c r="D103" i="3"/>
  <c r="E103" i="3"/>
  <c r="F103" i="3"/>
  <c r="H103" i="3"/>
  <c r="I103" i="3"/>
  <c r="J103" i="3"/>
  <c r="D101" i="3"/>
  <c r="E101" i="3"/>
  <c r="F101" i="3"/>
  <c r="G101" i="3"/>
  <c r="G100" i="3" s="1"/>
  <c r="H101" i="3"/>
  <c r="I101" i="3"/>
  <c r="J101" i="3"/>
  <c r="C101" i="3"/>
  <c r="D97" i="3"/>
  <c r="D96" i="3" s="1"/>
  <c r="E97" i="3"/>
  <c r="E96" i="3" s="1"/>
  <c r="F97" i="3"/>
  <c r="F96" i="3" s="1"/>
  <c r="G97" i="3"/>
  <c r="G96" i="3" s="1"/>
  <c r="I97" i="3"/>
  <c r="I96" i="3" s="1"/>
  <c r="J97" i="3"/>
  <c r="J96" i="3" s="1"/>
  <c r="C94" i="3"/>
  <c r="C93" i="3" s="1"/>
  <c r="K93" i="3" s="1"/>
  <c r="L93" i="3" s="1"/>
  <c r="D94" i="3"/>
  <c r="D93" i="3" s="1"/>
  <c r="E94" i="3"/>
  <c r="E93" i="3" s="1"/>
  <c r="F94" i="3"/>
  <c r="F93" i="3" s="1"/>
  <c r="G94" i="3"/>
  <c r="G93" i="3" s="1"/>
  <c r="H94" i="3"/>
  <c r="H93" i="3" s="1"/>
  <c r="I94" i="3"/>
  <c r="I93" i="3" s="1"/>
  <c r="J94" i="3"/>
  <c r="J93" i="3" s="1"/>
  <c r="C88" i="3"/>
  <c r="C87" i="3" s="1"/>
  <c r="K87" i="3" s="1"/>
  <c r="L87" i="3" s="1"/>
  <c r="D87" i="3"/>
  <c r="E87" i="3"/>
  <c r="F87" i="3"/>
  <c r="G87" i="3"/>
  <c r="H87" i="3"/>
  <c r="I87" i="3"/>
  <c r="J87" i="3"/>
  <c r="D85" i="3"/>
  <c r="F85" i="3"/>
  <c r="G85" i="3"/>
  <c r="D81" i="3"/>
  <c r="E81" i="3"/>
  <c r="F81" i="3"/>
  <c r="G81" i="3"/>
  <c r="H81" i="3"/>
  <c r="I81" i="3"/>
  <c r="J81" i="3"/>
  <c r="D77" i="3"/>
  <c r="E77" i="3"/>
  <c r="F77" i="3"/>
  <c r="G77" i="3"/>
  <c r="H77" i="3"/>
  <c r="I77" i="3"/>
  <c r="J77" i="3"/>
  <c r="C81" i="3"/>
  <c r="K81" i="3" s="1"/>
  <c r="L81" i="3" s="1"/>
  <c r="C80" i="3"/>
  <c r="D69" i="3"/>
  <c r="D68" i="3" s="1"/>
  <c r="D67" i="3" s="1"/>
  <c r="F69" i="3"/>
  <c r="F68" i="3" s="1"/>
  <c r="F67" i="3" s="1"/>
  <c r="G69" i="3"/>
  <c r="G68" i="3" s="1"/>
  <c r="G67" i="3" s="1"/>
  <c r="H69" i="3"/>
  <c r="H68" i="3" s="1"/>
  <c r="H67" i="3" s="1"/>
  <c r="I69" i="3"/>
  <c r="I68" i="3" s="1"/>
  <c r="I67" i="3" s="1"/>
  <c r="J69" i="3"/>
  <c r="J68" i="3" s="1"/>
  <c r="J67" i="3" s="1"/>
  <c r="K69" i="3"/>
  <c r="L69" i="3" s="1"/>
  <c r="E67" i="3"/>
  <c r="C68" i="3"/>
  <c r="C67" i="3" s="1"/>
  <c r="K67" i="3" s="1"/>
  <c r="L67" i="3" s="1"/>
  <c r="D64" i="3"/>
  <c r="E64" i="3"/>
  <c r="F64" i="3"/>
  <c r="G64" i="3"/>
  <c r="H64" i="3"/>
  <c r="I64" i="3"/>
  <c r="J64" i="3"/>
  <c r="C64" i="3"/>
  <c r="K64" i="3" s="1"/>
  <c r="L64" i="3" s="1"/>
  <c r="D58" i="3"/>
  <c r="E58" i="3"/>
  <c r="E57" i="3" s="1"/>
  <c r="E56" i="3" s="1"/>
  <c r="F58" i="3"/>
  <c r="G58" i="3"/>
  <c r="H58" i="3"/>
  <c r="I58" i="3"/>
  <c r="J58" i="3"/>
  <c r="J57" i="3" s="1"/>
  <c r="J56" i="3" s="1"/>
  <c r="E52" i="3"/>
  <c r="E49" i="3" s="1"/>
  <c r="E48" i="3" s="1"/>
  <c r="D48" i="3"/>
  <c r="F52" i="3"/>
  <c r="F49" i="3" s="1"/>
  <c r="F48" i="3" s="1"/>
  <c r="G52" i="3"/>
  <c r="G49" i="3" s="1"/>
  <c r="G48" i="3" s="1"/>
  <c r="H52" i="3"/>
  <c r="H49" i="3" s="1"/>
  <c r="H48" i="3" s="1"/>
  <c r="I52" i="3"/>
  <c r="I49" i="3" s="1"/>
  <c r="I48" i="3" s="1"/>
  <c r="J52" i="3"/>
  <c r="J49" i="3" s="1"/>
  <c r="J48" i="3" s="1"/>
  <c r="C47" i="3"/>
  <c r="D44" i="3"/>
  <c r="D43" i="3" s="1"/>
  <c r="E44" i="3"/>
  <c r="E43" i="3" s="1"/>
  <c r="F44" i="3"/>
  <c r="F43" i="3" s="1"/>
  <c r="G44" i="3"/>
  <c r="G43" i="3" s="1"/>
  <c r="H44" i="3"/>
  <c r="H43" i="3" s="1"/>
  <c r="I44" i="3"/>
  <c r="I43" i="3" s="1"/>
  <c r="J44" i="3"/>
  <c r="J43" i="3" s="1"/>
  <c r="D40" i="3"/>
  <c r="E40" i="3"/>
  <c r="F40" i="3"/>
  <c r="G40" i="3"/>
  <c r="H40" i="3"/>
  <c r="I40" i="3"/>
  <c r="J40" i="3"/>
  <c r="C40" i="3"/>
  <c r="K40" i="3" s="1"/>
  <c r="L40" i="3" s="1"/>
  <c r="D38" i="3"/>
  <c r="E38" i="3"/>
  <c r="F38" i="3"/>
  <c r="G38" i="3"/>
  <c r="H38" i="3"/>
  <c r="I38" i="3"/>
  <c r="J38" i="3"/>
  <c r="C38" i="3"/>
  <c r="K38" i="3" s="1"/>
  <c r="L38" i="3" s="1"/>
  <c r="D33" i="3"/>
  <c r="E33" i="3"/>
  <c r="F33" i="3"/>
  <c r="F32" i="3" s="1"/>
  <c r="G33" i="3"/>
  <c r="H33" i="3"/>
  <c r="I33" i="3"/>
  <c r="J33" i="3"/>
  <c r="C27" i="3"/>
  <c r="K27" i="3" s="1"/>
  <c r="L27" i="3" s="1"/>
  <c r="D27" i="3"/>
  <c r="E27" i="3"/>
  <c r="F27" i="3"/>
  <c r="G27" i="3"/>
  <c r="H27" i="3"/>
  <c r="I27" i="3"/>
  <c r="J27" i="3"/>
  <c r="D23" i="3"/>
  <c r="E23" i="3"/>
  <c r="F23" i="3"/>
  <c r="G23" i="3"/>
  <c r="H23" i="3"/>
  <c r="I23" i="3"/>
  <c r="J23" i="3"/>
  <c r="D12" i="3"/>
  <c r="D11" i="3" s="1"/>
  <c r="E12" i="3"/>
  <c r="E11" i="3" s="1"/>
  <c r="F12" i="3"/>
  <c r="F11" i="3" s="1"/>
  <c r="G12" i="3"/>
  <c r="G11" i="3" s="1"/>
  <c r="H12" i="3"/>
  <c r="H11" i="3" s="1"/>
  <c r="I12" i="3"/>
  <c r="I11" i="3" s="1"/>
  <c r="J12" i="3"/>
  <c r="J11" i="3" s="1"/>
  <c r="H22" i="3" l="1"/>
  <c r="H21" i="3" s="1"/>
  <c r="H20" i="3" s="1"/>
  <c r="J76" i="3"/>
  <c r="D84" i="3"/>
  <c r="F100" i="3"/>
  <c r="F92" i="3" s="1"/>
  <c r="F91" i="3" s="1"/>
  <c r="F90" i="3" s="1"/>
  <c r="J22" i="3"/>
  <c r="J21" i="3" s="1"/>
  <c r="J20" i="3" s="1"/>
  <c r="I32" i="3"/>
  <c r="K101" i="3"/>
  <c r="L101" i="3" s="1"/>
  <c r="C100" i="3"/>
  <c r="K100" i="3" s="1"/>
  <c r="L100" i="3" s="1"/>
  <c r="D22" i="3"/>
  <c r="D21" i="3" s="1"/>
  <c r="D20" i="3" s="1"/>
  <c r="F84" i="3"/>
  <c r="F76" i="3"/>
  <c r="E55" i="3"/>
  <c r="E54" i="3" s="1"/>
  <c r="I22" i="3"/>
  <c r="I21" i="3" s="1"/>
  <c r="I20" i="3" s="1"/>
  <c r="E22" i="3"/>
  <c r="E21" i="3" s="1"/>
  <c r="E20" i="3" s="1"/>
  <c r="H57" i="3"/>
  <c r="H56" i="3" s="1"/>
  <c r="H55" i="3" s="1"/>
  <c r="H54" i="3" s="1"/>
  <c r="I100" i="3"/>
  <c r="I92" i="3" s="1"/>
  <c r="I91" i="3" s="1"/>
  <c r="I90" i="3" s="1"/>
  <c r="I89" i="3" s="1"/>
  <c r="D100" i="3"/>
  <c r="D92" i="3" s="1"/>
  <c r="D91" i="3" s="1"/>
  <c r="D90" i="3" s="1"/>
  <c r="D89" i="3" s="1"/>
  <c r="J55" i="3"/>
  <c r="J54" i="3" s="1"/>
  <c r="H32" i="3"/>
  <c r="D32" i="3"/>
  <c r="C33" i="3"/>
  <c r="K33" i="3" s="1"/>
  <c r="L33" i="3" s="1"/>
  <c r="E32" i="3"/>
  <c r="F57" i="3"/>
  <c r="F56" i="3" s="1"/>
  <c r="F55" i="3" s="1"/>
  <c r="F54" i="3" s="1"/>
  <c r="D57" i="3"/>
  <c r="D56" i="3" s="1"/>
  <c r="D55" i="3" s="1"/>
  <c r="D54" i="3" s="1"/>
  <c r="I57" i="3"/>
  <c r="I56" i="3" s="1"/>
  <c r="I55" i="3" s="1"/>
  <c r="I54" i="3" s="1"/>
  <c r="H76" i="3"/>
  <c r="D76" i="3"/>
  <c r="D75" i="3" s="1"/>
  <c r="D74" i="3" s="1"/>
  <c r="D73" i="3" s="1"/>
  <c r="D72" i="3" s="1"/>
  <c r="J100" i="3"/>
  <c r="J92" i="3" s="1"/>
  <c r="J91" i="3" s="1"/>
  <c r="J90" i="3" s="1"/>
  <c r="J89" i="3" s="1"/>
  <c r="H100" i="3"/>
  <c r="G92" i="3"/>
  <c r="G91" i="3" s="1"/>
  <c r="G90" i="3" s="1"/>
  <c r="G89" i="3" s="1"/>
  <c r="E100" i="3"/>
  <c r="E92" i="3" s="1"/>
  <c r="E91" i="3" s="1"/>
  <c r="E90" i="3" s="1"/>
  <c r="E89" i="3" s="1"/>
  <c r="K110" i="3"/>
  <c r="L110" i="3" s="1"/>
  <c r="J32" i="3"/>
  <c r="C128" i="3"/>
  <c r="K129" i="3"/>
  <c r="L129" i="3" s="1"/>
  <c r="K130" i="3"/>
  <c r="L130" i="3" s="1"/>
  <c r="K103" i="3"/>
  <c r="L103" i="3" s="1"/>
  <c r="K68" i="3"/>
  <c r="L68" i="3" s="1"/>
  <c r="C23" i="3"/>
  <c r="F22" i="3"/>
  <c r="F21" i="3" s="1"/>
  <c r="F20" i="3" s="1"/>
  <c r="C44" i="3"/>
  <c r="C58" i="3"/>
  <c r="C118" i="3"/>
  <c r="C123" i="3"/>
  <c r="C153" i="3"/>
  <c r="C159" i="3"/>
  <c r="K94" i="3"/>
  <c r="L94" i="3" s="1"/>
  <c r="G84" i="3"/>
  <c r="G76" i="3"/>
  <c r="I76" i="3"/>
  <c r="E76" i="3"/>
  <c r="C77" i="3"/>
  <c r="G57" i="3"/>
  <c r="G56" i="3" s="1"/>
  <c r="G55" i="3" s="1"/>
  <c r="G54" i="3" s="1"/>
  <c r="G32" i="3"/>
  <c r="G22" i="3"/>
  <c r="G21" i="3" s="1"/>
  <c r="G20" i="3" s="1"/>
  <c r="C12" i="3"/>
  <c r="E17" i="3"/>
  <c r="E16" i="3" s="1"/>
  <c r="E10" i="3" s="1"/>
  <c r="E9" i="3" s="1"/>
  <c r="F17" i="3"/>
  <c r="F16" i="3" s="1"/>
  <c r="F10" i="3" s="1"/>
  <c r="F9" i="3" s="1"/>
  <c r="G17" i="3"/>
  <c r="G16" i="3" s="1"/>
  <c r="G10" i="3" s="1"/>
  <c r="G9" i="3" s="1"/>
  <c r="H17" i="3"/>
  <c r="H16" i="3" s="1"/>
  <c r="H10" i="3" s="1"/>
  <c r="H9" i="3" s="1"/>
  <c r="H8" i="3" s="1"/>
  <c r="I17" i="3"/>
  <c r="I16" i="3" s="1"/>
  <c r="I10" i="3" s="1"/>
  <c r="I9" i="3" s="1"/>
  <c r="J17" i="3"/>
  <c r="J16" i="3" s="1"/>
  <c r="J10" i="3" s="1"/>
  <c r="J9" i="3" s="1"/>
  <c r="J8" i="3" l="1"/>
  <c r="F75" i="3"/>
  <c r="F74" i="3" s="1"/>
  <c r="F73" i="3" s="1"/>
  <c r="F72" i="3" s="1"/>
  <c r="I8" i="3"/>
  <c r="C32" i="3"/>
  <c r="K32" i="3" s="1"/>
  <c r="L32" i="3" s="1"/>
  <c r="K23" i="3"/>
  <c r="L23" i="3" s="1"/>
  <c r="E8" i="3"/>
  <c r="C22" i="3"/>
  <c r="K22" i="3" s="1"/>
  <c r="L22" i="3" s="1"/>
  <c r="F8" i="3"/>
  <c r="K12" i="3"/>
  <c r="L12" i="3" s="1"/>
  <c r="C11" i="3"/>
  <c r="C76" i="3"/>
  <c r="K77" i="3"/>
  <c r="C158" i="3"/>
  <c r="K158" i="3" s="1"/>
  <c r="L158" i="3" s="1"/>
  <c r="K159" i="3"/>
  <c r="L159" i="3" s="1"/>
  <c r="K123" i="3"/>
  <c r="L123" i="3" s="1"/>
  <c r="C122" i="3"/>
  <c r="C57" i="3"/>
  <c r="K58" i="3"/>
  <c r="L58" i="3" s="1"/>
  <c r="K109" i="3"/>
  <c r="L109" i="3" s="1"/>
  <c r="C108" i="3"/>
  <c r="K108" i="3" s="1"/>
  <c r="L108" i="3" s="1"/>
  <c r="D10" i="3"/>
  <c r="D9" i="3" s="1"/>
  <c r="D8" i="3" s="1"/>
  <c r="D7" i="3" s="1"/>
  <c r="D5" i="3" s="1"/>
  <c r="G8" i="3"/>
  <c r="C152" i="3"/>
  <c r="K153" i="3"/>
  <c r="L153" i="3" s="1"/>
  <c r="C117" i="3"/>
  <c r="K118" i="3"/>
  <c r="L118" i="3" s="1"/>
  <c r="C43" i="3"/>
  <c r="K44" i="3"/>
  <c r="L44" i="3" s="1"/>
  <c r="C127" i="3"/>
  <c r="K128" i="3"/>
  <c r="L128" i="3" s="1"/>
  <c r="G75" i="3"/>
  <c r="G74" i="3" s="1"/>
  <c r="G73" i="3" s="1"/>
  <c r="G72" i="3" s="1"/>
  <c r="E86" i="3"/>
  <c r="E85" i="3" s="1"/>
  <c r="E84" i="3" s="1"/>
  <c r="E75" i="3" s="1"/>
  <c r="E74" i="3" s="1"/>
  <c r="E73" i="3" s="1"/>
  <c r="E72" i="3" s="1"/>
  <c r="H86" i="3"/>
  <c r="H85" i="3" s="1"/>
  <c r="H84" i="3" s="1"/>
  <c r="H75" i="3" s="1"/>
  <c r="H74" i="3" s="1"/>
  <c r="H73" i="3" s="1"/>
  <c r="H72" i="3" s="1"/>
  <c r="I86" i="3"/>
  <c r="I85" i="3" s="1"/>
  <c r="I84" i="3" s="1"/>
  <c r="I75" i="3" s="1"/>
  <c r="I74" i="3" s="1"/>
  <c r="I73" i="3" s="1"/>
  <c r="I72" i="3" s="1"/>
  <c r="J86" i="3"/>
  <c r="E31" i="3"/>
  <c r="E30" i="3" s="1"/>
  <c r="F31" i="3"/>
  <c r="F30" i="3" s="1"/>
  <c r="G31" i="3"/>
  <c r="G30" i="3" s="1"/>
  <c r="G7" i="3" s="1"/>
  <c r="H31" i="3"/>
  <c r="H30" i="3" s="1"/>
  <c r="H7" i="3" s="1"/>
  <c r="I31" i="3"/>
  <c r="I30" i="3" s="1"/>
  <c r="J31" i="3"/>
  <c r="J30" i="3" s="1"/>
  <c r="J7" i="3" s="1"/>
  <c r="C21" i="3" l="1"/>
  <c r="I7" i="3"/>
  <c r="F7" i="3"/>
  <c r="F6" i="3" s="1"/>
  <c r="F5" i="3" s="1"/>
  <c r="I5" i="3"/>
  <c r="C31" i="3"/>
  <c r="K31" i="3" s="1"/>
  <c r="L31" i="3" s="1"/>
  <c r="E7" i="3"/>
  <c r="E6" i="3" s="1"/>
  <c r="E5" i="3" s="1"/>
  <c r="L77" i="3"/>
  <c r="L76" i="3" s="1"/>
  <c r="K76" i="3"/>
  <c r="C126" i="3"/>
  <c r="K126" i="3" s="1"/>
  <c r="L126" i="3" s="1"/>
  <c r="K127" i="3"/>
  <c r="L127" i="3" s="1"/>
  <c r="K43" i="3"/>
  <c r="L43" i="3" s="1"/>
  <c r="C116" i="3"/>
  <c r="K116" i="3" s="1"/>
  <c r="L116" i="3" s="1"/>
  <c r="K117" i="3"/>
  <c r="L117" i="3" s="1"/>
  <c r="C151" i="3"/>
  <c r="K152" i="3"/>
  <c r="L152" i="3" s="1"/>
  <c r="K16" i="3"/>
  <c r="L16" i="3" s="1"/>
  <c r="K17" i="3"/>
  <c r="L17" i="3" s="1"/>
  <c r="C121" i="3"/>
  <c r="K121" i="3" s="1"/>
  <c r="L121" i="3" s="1"/>
  <c r="K122" i="3"/>
  <c r="L122" i="3" s="1"/>
  <c r="K11" i="3"/>
  <c r="L11" i="3" s="1"/>
  <c r="G6" i="3"/>
  <c r="G5" i="3" s="1"/>
  <c r="C56" i="3"/>
  <c r="K57" i="3"/>
  <c r="L57" i="3" s="1"/>
  <c r="C20" i="3"/>
  <c r="K21" i="3"/>
  <c r="L21" i="3" s="1"/>
  <c r="C85" i="3"/>
  <c r="J85" i="3"/>
  <c r="J84" i="3" s="1"/>
  <c r="J75" i="3" s="1"/>
  <c r="J74" i="3" s="1"/>
  <c r="J73" i="3" s="1"/>
  <c r="J72" i="3" s="1"/>
  <c r="J6" i="3" s="1"/>
  <c r="J5" i="3" s="1"/>
  <c r="C10" i="3" l="1"/>
  <c r="K10" i="3" s="1"/>
  <c r="L10" i="3" s="1"/>
  <c r="C84" i="3"/>
  <c r="K85" i="3"/>
  <c r="L85" i="3" s="1"/>
  <c r="K20" i="3"/>
  <c r="L20" i="3" s="1"/>
  <c r="K56" i="3"/>
  <c r="L56" i="3" s="1"/>
  <c r="C55" i="3"/>
  <c r="K151" i="3"/>
  <c r="L151" i="3" s="1"/>
  <c r="C150" i="3"/>
  <c r="H98" i="3"/>
  <c r="C9" i="3" l="1"/>
  <c r="K9" i="3" s="1"/>
  <c r="L9" i="3" s="1"/>
  <c r="C149" i="3"/>
  <c r="K150" i="3"/>
  <c r="L150" i="3" s="1"/>
  <c r="C54" i="3"/>
  <c r="K55" i="3"/>
  <c r="L55" i="3" s="1"/>
  <c r="C75" i="3"/>
  <c r="K84" i="3"/>
  <c r="L84" i="3" s="1"/>
  <c r="C97" i="3"/>
  <c r="H97" i="3"/>
  <c r="H96" i="3" s="1"/>
  <c r="H92" i="3" s="1"/>
  <c r="H91" i="3" s="1"/>
  <c r="H90" i="3" s="1"/>
  <c r="H89" i="3" s="1"/>
  <c r="H6" i="3" s="1"/>
  <c r="H5" i="3" s="1"/>
  <c r="C8" i="3" l="1"/>
  <c r="K8" i="3" s="1"/>
  <c r="L8" i="3" s="1"/>
  <c r="K54" i="3"/>
  <c r="L54" i="3" s="1"/>
  <c r="C96" i="3"/>
  <c r="K97" i="3"/>
  <c r="L97" i="3" s="1"/>
  <c r="C74" i="3"/>
  <c r="K75" i="3"/>
  <c r="L75" i="3" s="1"/>
  <c r="C148" i="3"/>
  <c r="K148" i="3" s="1"/>
  <c r="L148" i="3" s="1"/>
  <c r="K149" i="3"/>
  <c r="L149" i="3" s="1"/>
  <c r="H42" i="2"/>
  <c r="H28" i="2"/>
  <c r="B28" i="2"/>
  <c r="B29" i="2" s="1"/>
  <c r="H14" i="2"/>
  <c r="C73" i="3" l="1"/>
  <c r="K74" i="3"/>
  <c r="L74" i="3" s="1"/>
  <c r="K96" i="3"/>
  <c r="L96" i="3" s="1"/>
  <c r="C92" i="3"/>
  <c r="H22" i="4"/>
  <c r="G22" i="4"/>
  <c r="F22" i="4"/>
  <c r="K92" i="3" l="1"/>
  <c r="L92" i="3" s="1"/>
  <c r="C91" i="3"/>
  <c r="C72" i="3"/>
  <c r="K73" i="3"/>
  <c r="L73" i="3" s="1"/>
  <c r="B15" i="2"/>
  <c r="K52" i="3"/>
  <c r="L52" i="3" s="1"/>
  <c r="K72" i="3" l="1"/>
  <c r="L72" i="3" s="1"/>
  <c r="K91" i="3"/>
  <c r="L91" i="3" s="1"/>
  <c r="C90" i="3"/>
  <c r="K90" i="3" l="1"/>
  <c r="L90" i="3" s="1"/>
  <c r="C48" i="3"/>
  <c r="K49" i="3"/>
  <c r="L49" i="3" s="1"/>
  <c r="C30" i="3" l="1"/>
  <c r="K48" i="3"/>
  <c r="L48" i="3" s="1"/>
  <c r="C7" i="3" l="1"/>
  <c r="K30" i="3"/>
  <c r="L30" i="3" s="1"/>
  <c r="K7" i="3" l="1"/>
  <c r="L7" i="3" s="1"/>
  <c r="C139" i="3" l="1"/>
  <c r="K139" i="3" l="1"/>
  <c r="L139" i="3" s="1"/>
  <c r="C138" i="3"/>
  <c r="K138" i="3" l="1"/>
  <c r="L138" i="3" s="1"/>
  <c r="C137" i="3"/>
  <c r="C89" i="3" l="1"/>
  <c r="K137" i="3"/>
  <c r="L137" i="3" s="1"/>
  <c r="K89" i="3" l="1"/>
  <c r="L89" i="3" s="1"/>
  <c r="K6" i="3" l="1"/>
  <c r="L6" i="3" l="1"/>
  <c r="L5" i="3" s="1"/>
  <c r="K5" i="3"/>
</calcChain>
</file>

<file path=xl/sharedStrings.xml><?xml version="1.0" encoding="utf-8"?>
<sst xmlns="http://schemas.openxmlformats.org/spreadsheetml/2006/main" count="316" uniqueCount="169">
  <si>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</si>
  <si>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</si>
  <si>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</si>
  <si>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</si>
  <si>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</si>
  <si>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</si>
  <si>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</si>
  <si>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</si>
  <si>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</si>
  <si>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</si>
  <si>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</si>
  <si>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</si>
  <si>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</si>
  <si>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</si>
  <si>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</si>
  <si>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</si>
  <si>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</si>
  <si>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</si>
  <si>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</si>
  <si>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</si>
  <si>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</si>
  <si>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</si>
  <si>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</si>
  <si>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</si>
  <si>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</si>
  <si>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</si>
  <si>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</si>
  <si>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</si>
  <si>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</si>
  <si>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</si>
  <si>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</si>
  <si>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</si>
  <si>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</si>
  <si>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</si>
  <si>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</si>
  <si>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</si>
  <si>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</si>
  <si>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</si>
  <si>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</si>
  <si>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</si>
  <si>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</si>
  <si>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RAZDJEL 105 UPRAVNI ODJEL ZA DRUŠTVENE DJELATNOSTI</t>
  </si>
  <si>
    <t>GLAVA 03 OSNOVNE ŠKOLE</t>
  </si>
  <si>
    <t>Aktivnost A106001</t>
  </si>
  <si>
    <t>FINANCIRANJE TEMELJEM KRITERIJA</t>
  </si>
  <si>
    <t>Izvor 1.1.</t>
  </si>
  <si>
    <t>OPĆI PRIHODI I PRIMITCI (NENAMJENSKI)</t>
  </si>
  <si>
    <t>Izvor 1.2.</t>
  </si>
  <si>
    <t>Aktivnost A106002</t>
  </si>
  <si>
    <t>FINANCIRANJE TEMELJEM STVARNIH TROŠKOVA</t>
  </si>
  <si>
    <t>OPREMANJE ŠKOLA</t>
  </si>
  <si>
    <t>Izvor 2.2.</t>
  </si>
  <si>
    <t>PRODUŽENI BORAVAK</t>
  </si>
  <si>
    <t>Izvor 3.9.1.</t>
  </si>
  <si>
    <t>PRIHODI PO POSEBNIM PROPISIMA-PRORAČUNSKI KORISNICI</t>
  </si>
  <si>
    <t>ŠKOLSKA KUHINJA</t>
  </si>
  <si>
    <t>UČENIČKE EKSKURZIJE</t>
  </si>
  <si>
    <t>Izvor 4.1.1.</t>
  </si>
  <si>
    <t>Izvor 1.1.2.</t>
  </si>
  <si>
    <t>Aktivnost A106202</t>
  </si>
  <si>
    <t>PRORAČUNSKI KORISNIK:OŠ TENJA</t>
  </si>
  <si>
    <t>Aktivnost A106105</t>
  </si>
  <si>
    <t>Aktivnost A106106</t>
  </si>
  <si>
    <t>Aktivnost A106102</t>
  </si>
  <si>
    <t>Aktivnost A106104</t>
  </si>
  <si>
    <t>Program 1061</t>
  </si>
  <si>
    <t>POSEBNI PROGRAM OSNOVNIH ŠKOLA</t>
  </si>
  <si>
    <t>Izvor 4</t>
  </si>
  <si>
    <t>Program 1062</t>
  </si>
  <si>
    <t>ULAGANJE U OBJEKTE OSNOVNIH ŠKOLA</t>
  </si>
  <si>
    <t>Izvor 4.1.</t>
  </si>
  <si>
    <t>Ravnatelj:</t>
  </si>
  <si>
    <t>OSNOVNA ŠKOLA TENJA</t>
  </si>
  <si>
    <t>Rasodi za materijal i energiju (višak)</t>
  </si>
  <si>
    <t>Aktivnost A106004</t>
  </si>
  <si>
    <t>POMOĆI</t>
  </si>
  <si>
    <t>RASHODI ZA ZAPOSLENE U OSNOVNIM ŠKOLAMA</t>
  </si>
  <si>
    <t>Aktivnost A106005</t>
  </si>
  <si>
    <t>ERASMUS</t>
  </si>
  <si>
    <t>Naknada troškova zaposlenima</t>
  </si>
  <si>
    <t>STRUČNO OSPOSOBLJAVANJE</t>
  </si>
  <si>
    <t>REDOVNA DJELATNOST OSNOVNIH ŠKOLA</t>
  </si>
  <si>
    <t>TEKUĆE DONACIJE</t>
  </si>
  <si>
    <t>Program 1060</t>
  </si>
  <si>
    <t>Izvor 1</t>
  </si>
  <si>
    <t xml:space="preserve">OPĆI PRIHODI I PRIMITCI </t>
  </si>
  <si>
    <t>Izvor 1.1.1.</t>
  </si>
  <si>
    <t>PRIHODI IZ NADLEŽNOG PRPRAČUNA</t>
  </si>
  <si>
    <t>OPĆI PRIHODI (nenemjenski)</t>
  </si>
  <si>
    <t>DECENTRALIZIRANA FUNKCIJA-OSN. ŠKOLSTVO</t>
  </si>
  <si>
    <t>FINANCIRANJE TEMELJEMKRITERIJA</t>
  </si>
  <si>
    <t>Ostali financijski rashodii</t>
  </si>
  <si>
    <t>Aktivnost 106202</t>
  </si>
  <si>
    <t>Izvor 2</t>
  </si>
  <si>
    <t>VLASTITI PRIHODI</t>
  </si>
  <si>
    <t>VLASTITI PRIHODI-proračunski korisnici</t>
  </si>
  <si>
    <t>Izvor 3.</t>
  </si>
  <si>
    <t>Izvor 3.9.</t>
  </si>
  <si>
    <t>PRIHODI ZA POSEBNE NAMJENE</t>
  </si>
  <si>
    <t>Rashodi za matrijal i energiju</t>
  </si>
  <si>
    <t>TEKUĆE POMOĆI IZ DRŽAVNOG PRPRAČUNA</t>
  </si>
  <si>
    <t>POMOĆI - PRORAČUNSKI KORISNICI</t>
  </si>
  <si>
    <t>Ostale naknade građanima i kućanstvima iz proračuna - radne bilježnice</t>
  </si>
  <si>
    <t>Plaća (Bruto)</t>
  </si>
  <si>
    <t>OSTALI RASHODI ZA ZAPOSLENE U OSNOVNOM ŠKOLSTVU</t>
  </si>
  <si>
    <t xml:space="preserve">Ostali rashodi za zaposlene </t>
  </si>
  <si>
    <t>STRUČNA VIJEČA, MENTORSTVA NATJECANJA, ST.ISPITI I KURIKULARNA REFORMA</t>
  </si>
  <si>
    <t>Knjige, umjetnička djele i ostale izložbene vrijednosti</t>
  </si>
  <si>
    <t>Izvor 4.3.</t>
  </si>
  <si>
    <t>KAPITALNE POMOĆI IZ DRŽAVNOG PRORAČUNA</t>
  </si>
  <si>
    <t>KAPITALNE POMOĆI IZ DRŽAVNOG PRORAČUNA-proračunski korisnici</t>
  </si>
  <si>
    <t>Izvor 4.3.2.</t>
  </si>
  <si>
    <t>Izvor 4.6.</t>
  </si>
  <si>
    <t>TEK. POM. TEMELJEM PRIJENOSA SREDSTAVA EU I OD MEĐ. ORG.</t>
  </si>
  <si>
    <t>Izvor 4.6.1.</t>
  </si>
  <si>
    <t>TEKUĆE POMOĆI TEM. PRIJENOSA EU-PRORAČUNSKIM KORISNICIMA</t>
  </si>
  <si>
    <t>Tekući projekt T106104</t>
  </si>
  <si>
    <t>Izvor 4.7.</t>
  </si>
  <si>
    <t>TEKUĆE POMOĆI OD IZVANPRORAČUNSKIH KORISNIKA</t>
  </si>
  <si>
    <t>Izvor 4.7.1.</t>
  </si>
  <si>
    <t>TEKUĆE POMOĆI OD IZVANPRORAČUNSKIH KORISNIKA-pro.kor.</t>
  </si>
  <si>
    <t>Naknade  troškova osobama izvan radnog odnosa</t>
  </si>
  <si>
    <t>DONACIJE</t>
  </si>
  <si>
    <t>Izvor 5.</t>
  </si>
  <si>
    <t>Izvor 5.1.</t>
  </si>
  <si>
    <t>Izvor 5.1.2.</t>
  </si>
  <si>
    <t>TEKUĆE DONACIJE-proračunski korisnici</t>
  </si>
  <si>
    <t>FINANCIRANJE TEMELEJM STVARNIH TROŠKOVA</t>
  </si>
  <si>
    <t>Aktivnost A106103</t>
  </si>
  <si>
    <t>Naknade trošlova zaposlenima</t>
  </si>
  <si>
    <t>Rashodi za materijal i energiju-kurikularna reforma</t>
  </si>
  <si>
    <t>Rashodi za usluge-kurikularna reforma</t>
  </si>
  <si>
    <t>Postrojenja i oprema-kurikularna reforma</t>
  </si>
  <si>
    <t>Materijalni rashodi</t>
  </si>
  <si>
    <t>Rashodi za zaposlene</t>
  </si>
  <si>
    <t>Financijski rashodi</t>
  </si>
  <si>
    <t>Rashodi za nabavu proizvedene dugotrajne imovine</t>
  </si>
  <si>
    <t>Naknade građanima i kućanstvima na temelju osiguranja i druge nagrade</t>
  </si>
  <si>
    <t>Knjige, umjetnička djela i ostale izložbene vrijednosti</t>
  </si>
  <si>
    <t>Novčana naknadaposl zbog nezapošlj. Osoba s invaliditetom</t>
  </si>
  <si>
    <t>PROJEKCIJA PLANA ZA 2023.</t>
  </si>
  <si>
    <t>Izvor 6</t>
  </si>
  <si>
    <t>Izvor 6.5</t>
  </si>
  <si>
    <t>Prihodi od nefinancijske imovine i naknade štete</t>
  </si>
  <si>
    <t>Tekući projekt T106107</t>
  </si>
  <si>
    <t xml:space="preserve">Ostale naknade građanima i kućanstvima iz proračuna </t>
  </si>
  <si>
    <t>Ostali rshodi zs zaposlene</t>
  </si>
  <si>
    <t>Naknade trokova zaposlenima</t>
  </si>
  <si>
    <t>Projekcija plana 
za 2023.</t>
  </si>
  <si>
    <t>Izvor 1.1.4</t>
  </si>
  <si>
    <t>Predfinanciranje EU projekta-PK</t>
  </si>
  <si>
    <t>PRIJEDLOG PLANA ZA 2022.</t>
  </si>
  <si>
    <t>PROJEKCIJA PLANA ZA 2024.</t>
  </si>
  <si>
    <t>Ukupno prihodi i primici za 2022.</t>
  </si>
  <si>
    <t>Ukupno prihodi i primici za 2023.</t>
  </si>
  <si>
    <t>Ukupno prihodi i primici za 2024.</t>
  </si>
  <si>
    <t>Prijedlog plana 
za 2022</t>
  </si>
  <si>
    <t>Projekcija plana 
za 2024.</t>
  </si>
  <si>
    <t>Projekcija plana
za 2023.</t>
  </si>
  <si>
    <t>Prijedlog plana 
za 2022.</t>
  </si>
  <si>
    <t>Rashodi  za materijal i energiju</t>
  </si>
  <si>
    <t>Tekuće pomoći iz državnog proračuna</t>
  </si>
  <si>
    <t>Tekuće pomoći iz državnog proračuna-preneseni višak</t>
  </si>
  <si>
    <t>ŠKOLSKA SHEMA 1</t>
  </si>
  <si>
    <t>ŠKOLSKA SHEMA 2</t>
  </si>
  <si>
    <t>Tekući projekt T106112</t>
  </si>
  <si>
    <t>Izvor 4.1.4</t>
  </si>
  <si>
    <t>Tenja, 24.11.2022.</t>
  </si>
  <si>
    <t xml:space="preserve">  REBALANS 2 FINANCIJSKOG PLANA OSNOVNE ŠKOLE TENJA ZA 2022. I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</si>
</sst>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2" fillId="0" borderId="0" applyFont="0" applyFill="0" applyBorder="0" applyAlignment="0" applyProtection="0"/>
  </cellStyleXfs>
  <cellXfs count="249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20" fillId="22" borderId="10" xfId="0" applyNumberFormat="1" applyFont="1" applyFill="1" applyBorder="1" applyAlignment="1" applyProtection="1">
      <alignment wrapText="1"/>
    </xf>
    <xf numFmtId="0" fontId="38" fillId="22" borderId="10" xfId="0" applyNumberFormat="1" applyFont="1" applyFill="1" applyBorder="1" applyAlignment="1" applyProtection="1">
      <alignment wrapText="1"/>
    </xf>
    <xf numFmtId="0" fontId="40" fillId="22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2" borderId="26" xfId="0" applyNumberFormat="1" applyFont="1" applyFill="1" applyBorder="1" applyAlignment="1" applyProtection="1">
      <alignment horizontal="center"/>
    </xf>
    <xf numFmtId="0" fontId="38" fillId="22" borderId="26" xfId="0" applyNumberFormat="1" applyFont="1" applyFill="1" applyBorder="1" applyAlignment="1" applyProtection="1">
      <alignment horizontal="center"/>
    </xf>
    <xf numFmtId="0" fontId="40" fillId="22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37" fillId="23" borderId="26" xfId="0" applyNumberFormat="1" applyFont="1" applyFill="1" applyBorder="1" applyAlignment="1" applyProtection="1">
      <alignment horizontal="center"/>
    </xf>
    <xf numFmtId="0" fontId="37" fillId="22" borderId="10" xfId="0" applyNumberFormat="1" applyFont="1" applyFill="1" applyBorder="1" applyAlignment="1" applyProtection="1">
      <alignment wrapText="1"/>
    </xf>
    <xf numFmtId="1" fontId="41" fillId="19" borderId="23" xfId="0" applyNumberFormat="1" applyFont="1" applyFill="1" applyBorder="1" applyAlignment="1">
      <alignment horizontal="left" wrapText="1"/>
    </xf>
    <xf numFmtId="0" fontId="41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25" xfId="0" applyFont="1" applyBorder="1" applyAlignment="1">
      <alignment vertical="center" wrapText="1"/>
    </xf>
    <xf numFmtId="1" fontId="41" fillId="19" borderId="26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1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2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0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0" fontId="20" fillId="21" borderId="0" xfId="0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23" borderId="26" xfId="0" applyNumberFormat="1" applyFont="1" applyFill="1" applyBorder="1" applyAlignment="1" applyProtection="1">
      <alignment horizontal="center"/>
    </xf>
    <xf numFmtId="0" fontId="18" fillId="23" borderId="10" xfId="0" applyNumberFormat="1" applyFont="1" applyFill="1" applyBorder="1" applyAlignment="1" applyProtection="1">
      <alignment wrapText="1"/>
    </xf>
    <xf numFmtId="0" fontId="20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164" fontId="18" fillId="24" borderId="10" xfId="38" applyNumberFormat="1" applyFont="1" applyFill="1" applyBorder="1" applyAlignment="1" applyProtection="1"/>
    <xf numFmtId="0" fontId="18" fillId="21" borderId="10" xfId="0" applyNumberFormat="1" applyFont="1" applyFill="1" applyBorder="1" applyAlignment="1" applyProtection="1">
      <alignment wrapText="1"/>
    </xf>
    <xf numFmtId="0" fontId="18" fillId="22" borderId="10" xfId="0" applyNumberFormat="1" applyFont="1" applyFill="1" applyBorder="1" applyAlignment="1" applyProtection="1">
      <alignment wrapText="1"/>
    </xf>
    <xf numFmtId="164" fontId="20" fillId="22" borderId="10" xfId="38" applyNumberFormat="1" applyFont="1" applyFill="1" applyBorder="1" applyAlignment="1" applyProtection="1"/>
    <xf numFmtId="0" fontId="40" fillId="24" borderId="1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38" fillId="24" borderId="26" xfId="0" applyNumberFormat="1" applyFont="1" applyFill="1" applyBorder="1" applyAlignment="1" applyProtection="1">
      <alignment horizontal="center"/>
    </xf>
    <xf numFmtId="0" fontId="18" fillId="22" borderId="26" xfId="0" applyNumberFormat="1" applyFont="1" applyFill="1" applyBorder="1" applyAlignment="1" applyProtection="1">
      <alignment horizontal="center"/>
    </xf>
    <xf numFmtId="0" fontId="18" fillId="21" borderId="26" xfId="0" applyNumberFormat="1" applyFont="1" applyFill="1" applyBorder="1" applyAlignment="1" applyProtection="1">
      <alignment horizontal="center"/>
    </xf>
    <xf numFmtId="164" fontId="39" fillId="21" borderId="10" xfId="38" applyNumberFormat="1" applyFont="1" applyFill="1" applyBorder="1" applyAlignment="1" applyProtection="1"/>
    <xf numFmtId="164" fontId="18" fillId="21" borderId="10" xfId="38" applyNumberFormat="1" applyFont="1" applyFill="1" applyBorder="1" applyAlignment="1" applyProtection="1"/>
    <xf numFmtId="0" fontId="20" fillId="24" borderId="26" xfId="0" applyNumberFormat="1" applyFont="1" applyFill="1" applyBorder="1" applyAlignment="1" applyProtection="1">
      <alignment horizontal="center"/>
    </xf>
    <xf numFmtId="0" fontId="20" fillId="24" borderId="10" xfId="0" applyNumberFormat="1" applyFont="1" applyFill="1" applyBorder="1" applyAlignment="1" applyProtection="1">
      <alignment wrapText="1"/>
    </xf>
    <xf numFmtId="0" fontId="18" fillId="24" borderId="10" xfId="0" applyNumberFormat="1" applyFont="1" applyFill="1" applyBorder="1" applyAlignment="1" applyProtection="1">
      <alignment wrapText="1"/>
    </xf>
    <xf numFmtId="0" fontId="18" fillId="24" borderId="26" xfId="0" applyNumberFormat="1" applyFont="1" applyFill="1" applyBorder="1" applyAlignment="1" applyProtection="1">
      <alignment horizontal="center"/>
    </xf>
    <xf numFmtId="0" fontId="43" fillId="24" borderId="26" xfId="0" applyNumberFormat="1" applyFont="1" applyFill="1" applyBorder="1" applyAlignment="1" applyProtection="1">
      <alignment horizontal="center"/>
    </xf>
    <xf numFmtId="0" fontId="43" fillId="24" borderId="10" xfId="0" applyNumberFormat="1" applyFont="1" applyFill="1" applyBorder="1" applyAlignment="1" applyProtection="1">
      <alignment wrapText="1"/>
    </xf>
    <xf numFmtId="0" fontId="38" fillId="21" borderId="26" xfId="0" applyNumberFormat="1" applyFont="1" applyFill="1" applyBorder="1" applyAlignment="1" applyProtection="1">
      <alignment horizontal="center"/>
    </xf>
    <xf numFmtId="0" fontId="38" fillId="21" borderId="10" xfId="0" applyNumberFormat="1" applyFont="1" applyFill="1" applyBorder="1" applyAlignment="1" applyProtection="1">
      <alignment wrapText="1"/>
    </xf>
    <xf numFmtId="164" fontId="20" fillId="24" borderId="10" xfId="38" applyNumberFormat="1" applyFont="1" applyFill="1" applyBorder="1" applyAlignment="1" applyProtection="1"/>
    <xf numFmtId="0" fontId="40" fillId="24" borderId="26" xfId="0" applyNumberFormat="1" applyFont="1" applyFill="1" applyBorder="1" applyAlignment="1" applyProtection="1">
      <alignment horizontal="center"/>
    </xf>
    <xf numFmtId="0" fontId="37" fillId="24" borderId="26" xfId="0" applyNumberFormat="1" applyFont="1" applyFill="1" applyBorder="1" applyAlignment="1" applyProtection="1">
      <alignment horizontal="center"/>
    </xf>
    <xf numFmtId="0" fontId="37" fillId="24" borderId="10" xfId="0" applyNumberFormat="1" applyFont="1" applyFill="1" applyBorder="1" applyAlignment="1" applyProtection="1">
      <alignment wrapText="1"/>
    </xf>
    <xf numFmtId="0" fontId="43" fillId="24" borderId="26" xfId="0" applyNumberFormat="1" applyFont="1" applyFill="1" applyBorder="1" applyAlignment="1" applyProtection="1">
      <alignment horizontal="left"/>
    </xf>
    <xf numFmtId="0" fontId="43" fillId="24" borderId="10" xfId="0" applyNumberFormat="1" applyFont="1" applyFill="1" applyBorder="1" applyAlignment="1" applyProtection="1"/>
    <xf numFmtId="164" fontId="20" fillId="23" borderId="10" xfId="38" applyNumberFormat="1" applyFont="1" applyFill="1" applyBorder="1" applyAlignment="1" applyProtection="1"/>
    <xf numFmtId="3" fontId="20" fillId="21" borderId="10" xfId="0" applyNumberFormat="1" applyFont="1" applyFill="1" applyBorder="1" applyAlignment="1" applyProtection="1">
      <alignment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1" fontId="41" fillId="19" borderId="35" xfId="0" applyNumberFormat="1" applyFont="1" applyFill="1" applyBorder="1" applyAlignment="1">
      <alignment horizontal="left" wrapText="1"/>
    </xf>
    <xf numFmtId="0" fontId="41" fillId="0" borderId="36" xfId="0" applyFont="1" applyBorder="1" applyAlignment="1">
      <alignment vertical="center" wrapText="1"/>
    </xf>
    <xf numFmtId="0" fontId="41" fillId="0" borderId="37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vertical="center" wrapText="1"/>
    </xf>
    <xf numFmtId="1" fontId="14" fillId="19" borderId="31" xfId="0" applyNumberFormat="1" applyFont="1" applyFill="1" applyBorder="1" applyAlignment="1">
      <alignment horizontal="left" wrapText="1"/>
    </xf>
    <xf numFmtId="0" fontId="43" fillId="24" borderId="26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164" fontId="20" fillId="25" borderId="10" xfId="38" applyNumberFormat="1" applyFont="1" applyFill="1" applyBorder="1" applyAlignment="1" applyProtection="1"/>
    <xf numFmtId="0" fontId="38" fillId="24" borderId="10" xfId="0" applyNumberFormat="1" applyFont="1" applyFill="1" applyBorder="1" applyAlignment="1" applyProtection="1">
      <alignment wrapText="1"/>
    </xf>
    <xf numFmtId="164" fontId="18" fillId="22" borderId="10" xfId="38" applyNumberFormat="1" applyFont="1" applyFill="1" applyBorder="1" applyAlignment="1" applyProtection="1"/>
    <xf numFmtId="164" fontId="39" fillId="22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wrapText="1"/>
    </xf>
    <xf numFmtId="0" fontId="38" fillId="24" borderId="26" xfId="0" applyNumberFormat="1" applyFont="1" applyFill="1" applyBorder="1" applyAlignment="1" applyProtection="1">
      <alignment horizontal="left"/>
    </xf>
    <xf numFmtId="3" fontId="41" fillId="0" borderId="36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40" fillId="25" borderId="26" xfId="0" applyNumberFormat="1" applyFont="1" applyFill="1" applyBorder="1" applyAlignment="1" applyProtection="1">
      <alignment horizontal="center"/>
    </xf>
    <xf numFmtId="0" fontId="40" fillId="25" borderId="10" xfId="0" applyNumberFormat="1" applyFont="1" applyFill="1" applyBorder="1" applyAlignment="1" applyProtection="1">
      <alignment wrapText="1"/>
    </xf>
    <xf numFmtId="164" fontId="18" fillId="25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2" borderId="0" xfId="0" applyNumberFormat="1" applyFont="1" applyFill="1" applyBorder="1" applyAlignment="1" applyProtection="1"/>
    <xf numFmtId="0" fontId="40" fillId="22" borderId="26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/>
    <xf numFmtId="0" fontId="38" fillId="25" borderId="26" xfId="0" applyNumberFormat="1" applyFont="1" applyFill="1" applyBorder="1" applyAlignment="1" applyProtection="1">
      <alignment horizontal="center"/>
    </xf>
    <xf numFmtId="0" fontId="38" fillId="25" borderId="10" xfId="0" applyNumberFormat="1" applyFont="1" applyFill="1" applyBorder="1" applyAlignment="1" applyProtection="1">
      <alignment wrapText="1"/>
    </xf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30" fillId="0" borderId="19" xfId="0" quotePrefix="1" applyFont="1" applyFill="1" applyBorder="1" applyAlignment="1">
      <alignment horizontal="left"/>
    </xf>
    <xf numFmtId="0" fontId="14" fillId="0" borderId="9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14" fillId="20" borderId="9" xfId="0" applyNumberFormat="1" applyFont="1" applyFill="1" applyBorder="1" applyAlignment="1" applyProtection="1"/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  <cellStyle name="Zarez" xfId="3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81" name="Line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283" name="Line 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K45"/>
  <sheetViews>
    <sheetView tabSelected="1" view="pageBreakPreview" zoomScaleSheetLayoutView="100" workbookViewId="0">
      <selection activeCell="A3" sqref="A3:H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36"/>
      <c r="B2" s="236"/>
      <c r="C2" s="236"/>
      <c r="D2" s="236"/>
      <c r="E2" s="236"/>
      <c r="F2" s="236"/>
      <c r="G2" s="236"/>
      <c r="H2" s="236"/>
    </row>
    <row r="3" spans="1:10" ht="48" customHeight="1" x14ac:dyDescent="0.2">
      <c r="A3" s="235" t="s">
        <v>168</v>
      </c>
      <c r="B3" s="235"/>
      <c r="C3" s="235"/>
      <c r="D3" s="235"/>
      <c r="E3" s="235"/>
      <c r="F3" s="235"/>
      <c r="G3" s="235"/>
      <c r="H3" s="235"/>
    </row>
    <row r="4" spans="1:10" s="51" customFormat="1" ht="26.25" customHeight="1" x14ac:dyDescent="0.2">
      <c r="A4" s="235" t="s">
        <v>32</v>
      </c>
      <c r="B4" s="235"/>
      <c r="C4" s="235"/>
      <c r="D4" s="235"/>
      <c r="E4" s="235"/>
      <c r="F4" s="235"/>
      <c r="G4" s="237"/>
      <c r="H4" s="237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156</v>
      </c>
      <c r="G6" s="58" t="s">
        <v>148</v>
      </c>
      <c r="H6" s="59" t="s">
        <v>157</v>
      </c>
      <c r="I6" s="60"/>
    </row>
    <row r="7" spans="1:10" ht="27.75" customHeight="1" x14ac:dyDescent="0.25">
      <c r="A7" s="238" t="s">
        <v>33</v>
      </c>
      <c r="B7" s="229"/>
      <c r="C7" s="229"/>
      <c r="D7" s="229"/>
      <c r="E7" s="239"/>
      <c r="F7" s="74">
        <v>14541756</v>
      </c>
      <c r="G7" s="74">
        <v>15038986</v>
      </c>
      <c r="H7" s="74">
        <v>15339766</v>
      </c>
      <c r="I7" s="72"/>
    </row>
    <row r="8" spans="1:10" ht="22.5" customHeight="1" x14ac:dyDescent="0.25">
      <c r="A8" s="226" t="s">
        <v>0</v>
      </c>
      <c r="B8" s="227"/>
      <c r="C8" s="227"/>
      <c r="D8" s="227"/>
      <c r="E8" s="232"/>
      <c r="F8" s="77">
        <v>14541756</v>
      </c>
      <c r="G8" s="77">
        <v>15038986</v>
      </c>
      <c r="H8" s="77">
        <v>15339766</v>
      </c>
    </row>
    <row r="9" spans="1:10" ht="22.5" customHeight="1" x14ac:dyDescent="0.25">
      <c r="A9" s="231" t="s">
        <v>35</v>
      </c>
      <c r="B9" s="232"/>
      <c r="C9" s="232"/>
      <c r="D9" s="232"/>
      <c r="E9" s="232"/>
      <c r="F9" s="77"/>
      <c r="G9" s="77"/>
      <c r="H9" s="77"/>
    </row>
    <row r="10" spans="1:10" ht="22.5" customHeight="1" x14ac:dyDescent="0.25">
      <c r="A10" s="73" t="s">
        <v>34</v>
      </c>
      <c r="B10" s="76"/>
      <c r="C10" s="76"/>
      <c r="D10" s="76"/>
      <c r="E10" s="76"/>
      <c r="F10" s="74">
        <v>14744104</v>
      </c>
      <c r="G10" s="74">
        <v>15038986</v>
      </c>
      <c r="H10" s="74">
        <v>15339766</v>
      </c>
    </row>
    <row r="11" spans="1:10" ht="22.5" customHeight="1" x14ac:dyDescent="0.25">
      <c r="A11" s="230" t="s">
        <v>1</v>
      </c>
      <c r="B11" s="227"/>
      <c r="C11" s="227"/>
      <c r="D11" s="227"/>
      <c r="E11" s="233"/>
      <c r="F11" s="77">
        <v>14744104</v>
      </c>
      <c r="G11" s="77">
        <v>15038986</v>
      </c>
      <c r="H11" s="62">
        <v>15339766</v>
      </c>
      <c r="I11" s="41"/>
      <c r="J11" s="41"/>
    </row>
    <row r="12" spans="1:10" ht="22.5" customHeight="1" x14ac:dyDescent="0.25">
      <c r="A12" s="234" t="s">
        <v>37</v>
      </c>
      <c r="B12" s="232"/>
      <c r="C12" s="232"/>
      <c r="D12" s="232"/>
      <c r="E12" s="232"/>
      <c r="F12" s="61"/>
      <c r="G12" s="61"/>
      <c r="H12" s="62"/>
      <c r="I12" s="41"/>
      <c r="J12" s="41"/>
    </row>
    <row r="13" spans="1:10" ht="22.5" customHeight="1" x14ac:dyDescent="0.25">
      <c r="A13" s="228" t="s">
        <v>2</v>
      </c>
      <c r="B13" s="229"/>
      <c r="C13" s="229"/>
      <c r="D13" s="229"/>
      <c r="E13" s="229"/>
      <c r="F13" s="75">
        <f>F7-F10</f>
        <v>-202348</v>
      </c>
      <c r="G13" s="75">
        <f>G7-G10</f>
        <v>0</v>
      </c>
      <c r="H13" s="75">
        <f>H7-H10</f>
        <v>0</v>
      </c>
      <c r="J13" s="41"/>
    </row>
    <row r="14" spans="1:10" ht="25.5" customHeight="1" x14ac:dyDescent="0.2">
      <c r="A14" s="235"/>
      <c r="B14" s="224"/>
      <c r="C14" s="224"/>
      <c r="D14" s="224"/>
      <c r="E14" s="224"/>
      <c r="F14" s="225"/>
      <c r="G14" s="225"/>
      <c r="H14" s="225"/>
    </row>
    <row r="15" spans="1:10" ht="27.75" customHeight="1" x14ac:dyDescent="0.25">
      <c r="A15" s="54"/>
      <c r="B15" s="55"/>
      <c r="C15" s="55"/>
      <c r="D15" s="56"/>
      <c r="E15" s="57"/>
      <c r="F15" s="58" t="s">
        <v>156</v>
      </c>
      <c r="G15" s="58" t="s">
        <v>158</v>
      </c>
      <c r="H15" s="59" t="s">
        <v>157</v>
      </c>
      <c r="J15" s="41"/>
    </row>
    <row r="16" spans="1:10" ht="30.75" customHeight="1" x14ac:dyDescent="0.25">
      <c r="A16" s="215" t="s">
        <v>38</v>
      </c>
      <c r="B16" s="216"/>
      <c r="C16" s="216"/>
      <c r="D16" s="216"/>
      <c r="E16" s="217"/>
      <c r="F16" s="78">
        <v>202348</v>
      </c>
      <c r="G16" s="78">
        <v>0</v>
      </c>
      <c r="H16" s="79">
        <v>0</v>
      </c>
      <c r="J16" s="41"/>
    </row>
    <row r="17" spans="1:11" ht="34.5" customHeight="1" x14ac:dyDescent="0.25">
      <c r="A17" s="218" t="s">
        <v>39</v>
      </c>
      <c r="B17" s="219"/>
      <c r="C17" s="219"/>
      <c r="D17" s="219"/>
      <c r="E17" s="220"/>
      <c r="F17" s="80">
        <v>202348</v>
      </c>
      <c r="G17" s="80">
        <v>0</v>
      </c>
      <c r="H17" s="75">
        <v>0</v>
      </c>
      <c r="J17" s="41"/>
    </row>
    <row r="18" spans="1:11" s="46" customFormat="1" ht="25.5" customHeight="1" x14ac:dyDescent="0.25">
      <c r="A18" s="223"/>
      <c r="B18" s="224"/>
      <c r="C18" s="224"/>
      <c r="D18" s="224"/>
      <c r="E18" s="224"/>
      <c r="F18" s="225"/>
      <c r="G18" s="225"/>
      <c r="H18" s="225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159</v>
      </c>
      <c r="G19" s="58" t="s">
        <v>158</v>
      </c>
      <c r="H19" s="59" t="s">
        <v>157</v>
      </c>
      <c r="J19" s="81"/>
      <c r="K19" s="81"/>
    </row>
    <row r="20" spans="1:11" s="46" customFormat="1" ht="22.5" customHeight="1" x14ac:dyDescent="0.25">
      <c r="A20" s="226" t="s">
        <v>3</v>
      </c>
      <c r="B20" s="227"/>
      <c r="C20" s="227"/>
      <c r="D20" s="227"/>
      <c r="E20" s="227"/>
      <c r="F20" s="61"/>
      <c r="G20" s="61"/>
      <c r="H20" s="61"/>
      <c r="J20" s="81"/>
    </row>
    <row r="21" spans="1:11" s="46" customFormat="1" ht="33.75" customHeight="1" x14ac:dyDescent="0.25">
      <c r="A21" s="226" t="s">
        <v>4</v>
      </c>
      <c r="B21" s="227"/>
      <c r="C21" s="227"/>
      <c r="D21" s="227"/>
      <c r="E21" s="227"/>
      <c r="F21" s="61"/>
      <c r="G21" s="61"/>
      <c r="H21" s="61"/>
    </row>
    <row r="22" spans="1:11" s="46" customFormat="1" ht="22.5" customHeight="1" x14ac:dyDescent="0.25">
      <c r="A22" s="228" t="s">
        <v>5</v>
      </c>
      <c r="B22" s="229"/>
      <c r="C22" s="229"/>
      <c r="D22" s="229"/>
      <c r="E22" s="229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223"/>
      <c r="B23" s="224"/>
      <c r="C23" s="224"/>
      <c r="D23" s="224"/>
      <c r="E23" s="224"/>
      <c r="F23" s="225"/>
      <c r="G23" s="225"/>
      <c r="H23" s="225"/>
    </row>
    <row r="24" spans="1:11" s="46" customFormat="1" ht="22.5" customHeight="1" x14ac:dyDescent="0.25">
      <c r="A24" s="230" t="s">
        <v>6</v>
      </c>
      <c r="B24" s="227"/>
      <c r="C24" s="227"/>
      <c r="D24" s="227"/>
      <c r="E24" s="227"/>
      <c r="F24" s="61">
        <v>0</v>
      </c>
      <c r="G24" s="61">
        <v>0</v>
      </c>
      <c r="H24" s="61">
        <v>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221" t="s">
        <v>40</v>
      </c>
      <c r="B26" s="222"/>
      <c r="C26" s="222"/>
      <c r="D26" s="222"/>
      <c r="E26" s="222"/>
      <c r="F26" s="222"/>
      <c r="G26" s="222"/>
      <c r="H26" s="222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68"/>
  <sheetViews>
    <sheetView view="pageBreakPreview" zoomScaleSheetLayoutView="100" workbookViewId="0">
      <selection activeCell="E35" sqref="E35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35" t="s">
        <v>7</v>
      </c>
      <c r="B1" s="235"/>
      <c r="C1" s="235"/>
      <c r="D1" s="235"/>
      <c r="E1" s="235"/>
      <c r="F1" s="235"/>
      <c r="G1" s="235"/>
      <c r="H1" s="235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42">
        <v>2022</v>
      </c>
      <c r="C3" s="243"/>
      <c r="D3" s="243"/>
      <c r="E3" s="243"/>
      <c r="F3" s="243"/>
      <c r="G3" s="243"/>
      <c r="H3" s="244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36</v>
      </c>
      <c r="H4" s="12" t="s">
        <v>17</v>
      </c>
    </row>
    <row r="5" spans="1:8" s="1" customFormat="1" ht="13.5" thickBot="1" x14ac:dyDescent="0.25">
      <c r="A5" s="193">
        <v>634</v>
      </c>
      <c r="B5" s="185"/>
      <c r="C5" s="186"/>
      <c r="D5" s="186"/>
      <c r="E5" s="192">
        <v>58000</v>
      </c>
      <c r="F5" s="186"/>
      <c r="G5" s="186"/>
      <c r="H5" s="187"/>
    </row>
    <row r="6" spans="1:8" s="1" customFormat="1" x14ac:dyDescent="0.2">
      <c r="A6" s="104">
        <v>636</v>
      </c>
      <c r="B6" s="105"/>
      <c r="C6" s="105"/>
      <c r="D6" s="105"/>
      <c r="E6" s="145">
        <v>12011600</v>
      </c>
      <c r="F6" s="105"/>
      <c r="G6" s="105"/>
      <c r="H6" s="109"/>
    </row>
    <row r="7" spans="1:8" s="1" customFormat="1" x14ac:dyDescent="0.2">
      <c r="A7" s="188">
        <v>638</v>
      </c>
      <c r="B7" s="189"/>
      <c r="C7" s="189"/>
      <c r="D7" s="189"/>
      <c r="E7" s="204">
        <v>190000</v>
      </c>
      <c r="F7" s="189"/>
      <c r="G7" s="189"/>
      <c r="H7" s="190"/>
    </row>
    <row r="8" spans="1:8" s="1" customFormat="1" x14ac:dyDescent="0.2">
      <c r="A8" s="110">
        <v>641</v>
      </c>
      <c r="B8" s="111"/>
      <c r="C8" s="111">
        <v>200</v>
      </c>
      <c r="D8" s="111"/>
      <c r="E8" s="191"/>
      <c r="F8" s="112"/>
      <c r="G8" s="112"/>
      <c r="H8" s="113"/>
    </row>
    <row r="9" spans="1:8" s="1" customFormat="1" x14ac:dyDescent="0.2">
      <c r="A9" s="114">
        <v>652</v>
      </c>
      <c r="B9" s="115"/>
      <c r="C9" s="115"/>
      <c r="D9" s="115">
        <v>762400</v>
      </c>
      <c r="E9" s="115"/>
      <c r="F9" s="115"/>
      <c r="G9" s="115"/>
      <c r="H9" s="116"/>
    </row>
    <row r="10" spans="1:8" s="1" customFormat="1" x14ac:dyDescent="0.2">
      <c r="A10" s="114">
        <v>661</v>
      </c>
      <c r="B10" s="115"/>
      <c r="C10" s="115">
        <v>22950</v>
      </c>
      <c r="D10" s="115"/>
      <c r="E10" s="115"/>
      <c r="F10" s="115"/>
      <c r="G10" s="115"/>
      <c r="H10" s="116"/>
    </row>
    <row r="11" spans="1:8" s="1" customFormat="1" x14ac:dyDescent="0.2">
      <c r="A11" s="114">
        <v>663</v>
      </c>
      <c r="B11" s="115"/>
      <c r="C11" s="115"/>
      <c r="D11" s="115"/>
      <c r="E11" s="115"/>
      <c r="F11" s="115">
        <v>20000</v>
      </c>
      <c r="G11" s="115">
        <v>10000</v>
      </c>
      <c r="H11" s="116"/>
    </row>
    <row r="12" spans="1:8" s="1" customFormat="1" x14ac:dyDescent="0.2">
      <c r="A12" s="114">
        <v>671</v>
      </c>
      <c r="B12" s="115">
        <v>1487954</v>
      </c>
      <c r="C12" s="115"/>
      <c r="D12" s="115"/>
      <c r="E12" s="115"/>
      <c r="F12" s="115"/>
      <c r="G12" s="115"/>
      <c r="H12" s="116"/>
    </row>
    <row r="13" spans="1:8" s="1" customFormat="1" ht="13.5" thickBot="1" x14ac:dyDescent="0.25">
      <c r="A13" s="117">
        <v>922</v>
      </c>
      <c r="B13" s="118"/>
      <c r="C13" s="118">
        <v>90000</v>
      </c>
      <c r="D13" s="118"/>
      <c r="E13" s="118">
        <v>91000</v>
      </c>
      <c r="F13" s="118"/>
      <c r="G13" s="118"/>
      <c r="H13" s="119"/>
    </row>
    <row r="14" spans="1:8" s="1" customFormat="1" ht="30" customHeight="1" thickBot="1" x14ac:dyDescent="0.25">
      <c r="A14" s="13" t="s">
        <v>18</v>
      </c>
      <c r="B14" s="14">
        <f t="shared" ref="B14:G14" si="0">SUM(B5:B13)</f>
        <v>1487954</v>
      </c>
      <c r="C14" s="14">
        <f t="shared" si="0"/>
        <v>113150</v>
      </c>
      <c r="D14" s="14">
        <f t="shared" si="0"/>
        <v>762400</v>
      </c>
      <c r="E14" s="14">
        <f t="shared" si="0"/>
        <v>12350600</v>
      </c>
      <c r="F14" s="14">
        <f t="shared" si="0"/>
        <v>20000</v>
      </c>
      <c r="G14" s="14">
        <f t="shared" si="0"/>
        <v>10000</v>
      </c>
      <c r="H14" s="14">
        <f>SUM(H9:H13)</f>
        <v>0</v>
      </c>
    </row>
    <row r="15" spans="1:8" s="1" customFormat="1" ht="28.5" customHeight="1" thickBot="1" x14ac:dyDescent="0.25">
      <c r="A15" s="13" t="s">
        <v>153</v>
      </c>
      <c r="B15" s="245">
        <f>B14+C14+D14+E14+F14+G14+H14</f>
        <v>14744104</v>
      </c>
      <c r="C15" s="246"/>
      <c r="D15" s="246"/>
      <c r="E15" s="246"/>
      <c r="F15" s="246"/>
      <c r="G15" s="246"/>
      <c r="H15" s="247"/>
    </row>
    <row r="16" spans="1:8" ht="13.5" thickBot="1" x14ac:dyDescent="0.25">
      <c r="A16" s="5"/>
      <c r="B16" s="5"/>
      <c r="C16" s="5"/>
      <c r="D16" s="6"/>
      <c r="E16" s="15"/>
      <c r="H16" s="9"/>
    </row>
    <row r="17" spans="1:8" ht="24" customHeight="1" thickBot="1" x14ac:dyDescent="0.25">
      <c r="A17" s="70" t="s">
        <v>9</v>
      </c>
      <c r="B17" s="242">
        <v>2023</v>
      </c>
      <c r="C17" s="243"/>
      <c r="D17" s="243"/>
      <c r="E17" s="243"/>
      <c r="F17" s="243"/>
      <c r="G17" s="243"/>
      <c r="H17" s="244"/>
    </row>
    <row r="18" spans="1:8" ht="90" thickBot="1" x14ac:dyDescent="0.25">
      <c r="A18" s="71" t="s">
        <v>10</v>
      </c>
      <c r="B18" s="10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36</v>
      </c>
      <c r="H18" s="12" t="s">
        <v>17</v>
      </c>
    </row>
    <row r="19" spans="1:8" s="108" customFormat="1" x14ac:dyDescent="0.2">
      <c r="A19" s="120">
        <v>634</v>
      </c>
      <c r="B19" s="105"/>
      <c r="C19" s="105"/>
      <c r="D19" s="105"/>
      <c r="E19" s="145">
        <v>59160</v>
      </c>
      <c r="F19" s="105"/>
      <c r="G19" s="105"/>
      <c r="H19" s="109"/>
    </row>
    <row r="20" spans="1:8" x14ac:dyDescent="0.2">
      <c r="A20" s="110">
        <v>636</v>
      </c>
      <c r="B20" s="121"/>
      <c r="C20" s="115"/>
      <c r="D20" s="122"/>
      <c r="E20" s="121">
        <v>12251832</v>
      </c>
      <c r="F20" s="121"/>
      <c r="G20" s="121"/>
      <c r="H20" s="123"/>
    </row>
    <row r="21" spans="1:8" s="195" customFormat="1" x14ac:dyDescent="0.2">
      <c r="A21" s="110">
        <v>638</v>
      </c>
      <c r="B21" s="121"/>
      <c r="C21" s="115"/>
      <c r="D21" s="122"/>
      <c r="E21" s="121">
        <v>193800</v>
      </c>
      <c r="F21" s="121"/>
      <c r="G21" s="121"/>
      <c r="H21" s="123"/>
    </row>
    <row r="22" spans="1:8" s="195" customFormat="1" x14ac:dyDescent="0.2">
      <c r="A22" s="110">
        <v>641</v>
      </c>
      <c r="B22" s="121"/>
      <c r="C22" s="115">
        <v>204</v>
      </c>
      <c r="D22" s="122"/>
      <c r="E22" s="121"/>
      <c r="F22" s="121"/>
      <c r="G22" s="121"/>
      <c r="H22" s="123"/>
    </row>
    <row r="23" spans="1:8" x14ac:dyDescent="0.2">
      <c r="A23" s="114">
        <v>652</v>
      </c>
      <c r="B23" s="115"/>
      <c r="C23" s="115"/>
      <c r="D23" s="115">
        <v>777648</v>
      </c>
      <c r="E23" s="115"/>
      <c r="F23" s="115"/>
      <c r="G23" s="115"/>
      <c r="H23" s="116"/>
    </row>
    <row r="24" spans="1:8" x14ac:dyDescent="0.2">
      <c r="A24" s="114">
        <v>661</v>
      </c>
      <c r="B24" s="115"/>
      <c r="C24" s="115">
        <v>23409</v>
      </c>
      <c r="D24" s="115"/>
      <c r="E24" s="115"/>
      <c r="F24" s="115"/>
      <c r="G24" s="115"/>
      <c r="H24" s="116"/>
    </row>
    <row r="25" spans="1:8" x14ac:dyDescent="0.2">
      <c r="A25" s="114">
        <v>663</v>
      </c>
      <c r="B25" s="115"/>
      <c r="C25" s="115"/>
      <c r="D25" s="115"/>
      <c r="E25" s="115"/>
      <c r="F25" s="115">
        <v>20400</v>
      </c>
      <c r="G25" s="115">
        <v>10000</v>
      </c>
      <c r="H25" s="116"/>
    </row>
    <row r="26" spans="1:8" x14ac:dyDescent="0.2">
      <c r="A26" s="114">
        <v>671</v>
      </c>
      <c r="B26" s="115">
        <v>1517713</v>
      </c>
      <c r="C26" s="115"/>
      <c r="D26" s="115"/>
      <c r="E26" s="115"/>
      <c r="F26" s="115"/>
      <c r="G26" s="115"/>
      <c r="H26" s="116"/>
    </row>
    <row r="27" spans="1:8" ht="13.5" thickBot="1" x14ac:dyDescent="0.25">
      <c r="A27" s="117">
        <v>922</v>
      </c>
      <c r="B27" s="118"/>
      <c r="C27" s="118">
        <v>91800</v>
      </c>
      <c r="D27" s="118"/>
      <c r="E27" s="118">
        <v>92820</v>
      </c>
      <c r="F27" s="118"/>
      <c r="G27" s="118"/>
      <c r="H27" s="119"/>
    </row>
    <row r="28" spans="1:8" s="1" customFormat="1" ht="30" customHeight="1" thickBot="1" x14ac:dyDescent="0.25">
      <c r="A28" s="13" t="s">
        <v>18</v>
      </c>
      <c r="B28" s="14">
        <f t="shared" ref="B28:H28" si="1">SUM(B20:B27)</f>
        <v>1517713</v>
      </c>
      <c r="C28" s="14">
        <f t="shared" si="1"/>
        <v>115413</v>
      </c>
      <c r="D28" s="14">
        <v>777648</v>
      </c>
      <c r="E28" s="14">
        <v>12597612</v>
      </c>
      <c r="F28" s="14">
        <f t="shared" si="1"/>
        <v>20400</v>
      </c>
      <c r="G28" s="14">
        <v>10200</v>
      </c>
      <c r="H28" s="14">
        <f t="shared" si="1"/>
        <v>0</v>
      </c>
    </row>
    <row r="29" spans="1:8" s="1" customFormat="1" ht="28.5" customHeight="1" thickBot="1" x14ac:dyDescent="0.25">
      <c r="A29" s="13" t="s">
        <v>154</v>
      </c>
      <c r="B29" s="245">
        <f>SUM(B28+C28+D28+E28+F28+G28+H28)</f>
        <v>15038986</v>
      </c>
      <c r="C29" s="246"/>
      <c r="D29" s="246"/>
      <c r="E29" s="246"/>
      <c r="F29" s="246"/>
      <c r="G29" s="246"/>
      <c r="H29" s="247"/>
    </row>
    <row r="30" spans="1:8" ht="13.5" thickBot="1" x14ac:dyDescent="0.25">
      <c r="D30" s="17"/>
      <c r="E30" s="18"/>
    </row>
    <row r="31" spans="1:8" ht="26.25" thickBot="1" x14ac:dyDescent="0.25">
      <c r="A31" s="70" t="s">
        <v>9</v>
      </c>
      <c r="B31" s="242">
        <v>2024</v>
      </c>
      <c r="C31" s="243"/>
      <c r="D31" s="243"/>
      <c r="E31" s="243"/>
      <c r="F31" s="243"/>
      <c r="G31" s="243"/>
      <c r="H31" s="244"/>
    </row>
    <row r="32" spans="1:8" ht="90" thickBot="1" x14ac:dyDescent="0.25">
      <c r="A32" s="71" t="s">
        <v>10</v>
      </c>
      <c r="B32" s="10" t="s">
        <v>11</v>
      </c>
      <c r="C32" s="11" t="s">
        <v>12</v>
      </c>
      <c r="D32" s="11" t="s">
        <v>13</v>
      </c>
      <c r="E32" s="11" t="s">
        <v>14</v>
      </c>
      <c r="F32" s="11" t="s">
        <v>15</v>
      </c>
      <c r="G32" s="11" t="s">
        <v>36</v>
      </c>
      <c r="H32" s="12" t="s">
        <v>17</v>
      </c>
    </row>
    <row r="33" spans="1:8" s="108" customFormat="1" x14ac:dyDescent="0.2">
      <c r="A33" s="120">
        <v>634</v>
      </c>
      <c r="B33" s="106"/>
      <c r="C33" s="106"/>
      <c r="D33" s="106"/>
      <c r="E33" s="145">
        <v>60343</v>
      </c>
      <c r="F33" s="93"/>
      <c r="G33" s="106"/>
      <c r="H33" s="107"/>
    </row>
    <row r="34" spans="1:8" x14ac:dyDescent="0.2">
      <c r="A34" s="110">
        <v>636</v>
      </c>
      <c r="B34" s="121"/>
      <c r="C34" s="115"/>
      <c r="D34" s="122"/>
      <c r="E34" s="121">
        <v>12496869</v>
      </c>
      <c r="F34" s="121"/>
      <c r="G34" s="121"/>
      <c r="H34" s="123"/>
    </row>
    <row r="35" spans="1:8" s="195" customFormat="1" x14ac:dyDescent="0.2">
      <c r="A35" s="110">
        <v>638</v>
      </c>
      <c r="B35" s="121"/>
      <c r="C35" s="115"/>
      <c r="D35" s="122"/>
      <c r="E35" s="121">
        <v>197676</v>
      </c>
      <c r="F35" s="121"/>
      <c r="G35" s="121"/>
      <c r="H35" s="123"/>
    </row>
    <row r="36" spans="1:8" s="195" customFormat="1" x14ac:dyDescent="0.2">
      <c r="A36" s="110">
        <v>641</v>
      </c>
      <c r="B36" s="121"/>
      <c r="C36" s="115">
        <v>208</v>
      </c>
      <c r="D36" s="122"/>
      <c r="E36" s="121"/>
      <c r="F36" s="121"/>
      <c r="G36" s="121"/>
      <c r="H36" s="123"/>
    </row>
    <row r="37" spans="1:8" x14ac:dyDescent="0.2">
      <c r="A37" s="114">
        <v>652</v>
      </c>
      <c r="B37" s="115"/>
      <c r="C37" s="115"/>
      <c r="D37" s="115">
        <v>793201</v>
      </c>
      <c r="E37" s="115"/>
      <c r="F37" s="115"/>
      <c r="G37" s="115"/>
      <c r="H37" s="116"/>
    </row>
    <row r="38" spans="1:8" x14ac:dyDescent="0.2">
      <c r="A38" s="114">
        <v>661</v>
      </c>
      <c r="B38" s="115"/>
      <c r="C38" s="115">
        <v>23877</v>
      </c>
      <c r="D38" s="115"/>
      <c r="E38" s="115"/>
      <c r="F38" s="115"/>
      <c r="G38" s="115"/>
      <c r="H38" s="116"/>
    </row>
    <row r="39" spans="1:8" ht="13.5" customHeight="1" x14ac:dyDescent="0.2">
      <c r="A39" s="114">
        <v>663</v>
      </c>
      <c r="B39" s="115"/>
      <c r="C39" s="115"/>
      <c r="D39" s="115"/>
      <c r="E39" s="115"/>
      <c r="F39" s="115">
        <v>20808</v>
      </c>
      <c r="G39" s="115">
        <v>10404</v>
      </c>
      <c r="H39" s="116"/>
    </row>
    <row r="40" spans="1:8" ht="13.5" customHeight="1" x14ac:dyDescent="0.2">
      <c r="A40" s="114">
        <v>671</v>
      </c>
      <c r="B40" s="115">
        <v>1548068</v>
      </c>
      <c r="C40" s="115"/>
      <c r="D40" s="115"/>
      <c r="E40" s="115"/>
      <c r="F40" s="115"/>
      <c r="G40" s="115"/>
      <c r="H40" s="116"/>
    </row>
    <row r="41" spans="1:8" ht="13.5" customHeight="1" thickBot="1" x14ac:dyDescent="0.25">
      <c r="A41" s="117">
        <v>922</v>
      </c>
      <c r="B41" s="118"/>
      <c r="C41" s="118">
        <v>93636</v>
      </c>
      <c r="D41" s="118"/>
      <c r="E41" s="118">
        <v>94676</v>
      </c>
      <c r="F41" s="118"/>
      <c r="G41" s="118"/>
      <c r="H41" s="119"/>
    </row>
    <row r="42" spans="1:8" s="1" customFormat="1" ht="30" customHeight="1" thickBot="1" x14ac:dyDescent="0.25">
      <c r="A42" s="13" t="s">
        <v>18</v>
      </c>
      <c r="B42" s="14">
        <v>1548068</v>
      </c>
      <c r="C42" s="14">
        <v>117721</v>
      </c>
      <c r="D42" s="14">
        <f t="shared" ref="D42:H42" si="2">SUM(D34:D41)</f>
        <v>793201</v>
      </c>
      <c r="E42" s="14">
        <v>12849564</v>
      </c>
      <c r="F42" s="14">
        <v>20808</v>
      </c>
      <c r="G42" s="14">
        <f t="shared" si="2"/>
        <v>10404</v>
      </c>
      <c r="H42" s="14">
        <f t="shared" si="2"/>
        <v>0</v>
      </c>
    </row>
    <row r="43" spans="1:8" s="1" customFormat="1" ht="28.5" customHeight="1" thickBot="1" x14ac:dyDescent="0.25">
      <c r="A43" s="13" t="s">
        <v>155</v>
      </c>
      <c r="B43" s="245">
        <f>SUM(B42+C42+D42+E42+F42+G42+H42)</f>
        <v>15339766</v>
      </c>
      <c r="C43" s="246"/>
      <c r="D43" s="246"/>
      <c r="E43" s="246"/>
      <c r="F43" s="246"/>
      <c r="G43" s="246"/>
      <c r="H43" s="247"/>
    </row>
    <row r="44" spans="1:8" ht="13.5" customHeight="1" x14ac:dyDescent="0.2">
      <c r="C44" s="19"/>
      <c r="D44" s="17"/>
      <c r="E44" s="20"/>
    </row>
    <row r="45" spans="1:8" ht="13.5" customHeight="1" x14ac:dyDescent="0.2">
      <c r="C45" s="19"/>
      <c r="D45" s="21"/>
      <c r="E45" s="22"/>
    </row>
    <row r="46" spans="1:8" ht="13.5" customHeight="1" x14ac:dyDescent="0.2">
      <c r="D46" s="23"/>
      <c r="E46" s="24"/>
    </row>
    <row r="47" spans="1:8" ht="13.5" customHeight="1" x14ac:dyDescent="0.2">
      <c r="D47" s="25"/>
      <c r="E47" s="26"/>
    </row>
    <row r="48" spans="1:8" ht="13.5" customHeight="1" x14ac:dyDescent="0.2">
      <c r="D48" s="17"/>
      <c r="E48" s="18"/>
    </row>
    <row r="49" spans="2:5" ht="28.5" customHeight="1" x14ac:dyDescent="0.2">
      <c r="C49" s="19"/>
      <c r="D49" s="17"/>
      <c r="E49" s="27"/>
    </row>
    <row r="50" spans="2:5" ht="13.5" customHeight="1" x14ac:dyDescent="0.2">
      <c r="C50" s="19"/>
      <c r="D50" s="17"/>
      <c r="E50" s="22"/>
    </row>
    <row r="51" spans="2:5" ht="13.5" customHeight="1" x14ac:dyDescent="0.2">
      <c r="D51" s="17"/>
      <c r="E51" s="18"/>
    </row>
    <row r="52" spans="2:5" ht="13.5" customHeight="1" x14ac:dyDescent="0.2">
      <c r="D52" s="17"/>
      <c r="E52" s="26"/>
    </row>
    <row r="53" spans="2:5" ht="13.5" customHeight="1" x14ac:dyDescent="0.2">
      <c r="D53" s="17"/>
      <c r="E53" s="18"/>
    </row>
    <row r="54" spans="2:5" ht="22.5" customHeight="1" x14ac:dyDescent="0.2">
      <c r="D54" s="17"/>
      <c r="E54" s="28"/>
    </row>
    <row r="55" spans="2:5" ht="13.5" customHeight="1" x14ac:dyDescent="0.2">
      <c r="D55" s="23"/>
      <c r="E55" s="24"/>
    </row>
    <row r="56" spans="2:5" ht="13.5" customHeight="1" x14ac:dyDescent="0.2">
      <c r="B56" s="19"/>
      <c r="D56" s="23"/>
      <c r="E56" s="29"/>
    </row>
    <row r="57" spans="2:5" ht="13.5" customHeight="1" x14ac:dyDescent="0.2">
      <c r="C57" s="19"/>
      <c r="D57" s="23"/>
      <c r="E57" s="30"/>
    </row>
    <row r="58" spans="2:5" ht="13.5" customHeight="1" x14ac:dyDescent="0.2">
      <c r="C58" s="19"/>
      <c r="D58" s="25"/>
      <c r="E58" s="22"/>
    </row>
    <row r="59" spans="2:5" ht="13.5" customHeight="1" x14ac:dyDescent="0.2">
      <c r="D59" s="17"/>
      <c r="E59" s="18"/>
    </row>
    <row r="60" spans="2:5" ht="13.5" customHeight="1" x14ac:dyDescent="0.2">
      <c r="B60" s="19"/>
      <c r="D60" s="17"/>
      <c r="E60" s="20"/>
    </row>
    <row r="61" spans="2:5" ht="13.5" customHeight="1" x14ac:dyDescent="0.2">
      <c r="C61" s="19"/>
      <c r="D61" s="17"/>
      <c r="E61" s="29"/>
    </row>
    <row r="62" spans="2:5" ht="13.5" customHeight="1" x14ac:dyDescent="0.2">
      <c r="C62" s="19"/>
      <c r="D62" s="25"/>
      <c r="E62" s="22"/>
    </row>
    <row r="63" spans="2:5" ht="13.5" customHeight="1" x14ac:dyDescent="0.2">
      <c r="D63" s="23"/>
      <c r="E63" s="18"/>
    </row>
    <row r="64" spans="2:5" ht="13.5" customHeight="1" x14ac:dyDescent="0.2">
      <c r="C64" s="19"/>
      <c r="D64" s="23"/>
      <c r="E64" s="29"/>
    </row>
    <row r="65" spans="1:5" ht="22.5" customHeight="1" x14ac:dyDescent="0.2">
      <c r="D65" s="25"/>
      <c r="E65" s="28"/>
    </row>
    <row r="66" spans="1:5" ht="13.5" customHeight="1" x14ac:dyDescent="0.2">
      <c r="D66" s="17"/>
      <c r="E66" s="18"/>
    </row>
    <row r="67" spans="1:5" ht="13.5" customHeight="1" x14ac:dyDescent="0.2">
      <c r="D67" s="25"/>
      <c r="E67" s="22"/>
    </row>
    <row r="68" spans="1:5" ht="13.5" customHeight="1" x14ac:dyDescent="0.2">
      <c r="D68" s="17"/>
      <c r="E68" s="18"/>
    </row>
    <row r="69" spans="1:5" ht="13.5" customHeight="1" x14ac:dyDescent="0.2">
      <c r="D69" s="17"/>
      <c r="E69" s="18"/>
    </row>
    <row r="70" spans="1:5" ht="13.5" customHeight="1" x14ac:dyDescent="0.2">
      <c r="A70" s="19"/>
      <c r="D70" s="31"/>
      <c r="E70" s="29"/>
    </row>
    <row r="71" spans="1:5" ht="13.5" customHeight="1" x14ac:dyDescent="0.2">
      <c r="B71" s="19"/>
      <c r="C71" s="19"/>
      <c r="D71" s="32"/>
      <c r="E71" s="29"/>
    </row>
    <row r="72" spans="1:5" ht="13.5" customHeight="1" x14ac:dyDescent="0.2">
      <c r="B72" s="19"/>
      <c r="C72" s="19"/>
      <c r="D72" s="32"/>
      <c r="E72" s="20"/>
    </row>
    <row r="73" spans="1:5" ht="13.5" customHeight="1" x14ac:dyDescent="0.2">
      <c r="B73" s="19"/>
      <c r="C73" s="19"/>
      <c r="D73" s="25"/>
      <c r="E73" s="26"/>
    </row>
    <row r="74" spans="1:5" x14ac:dyDescent="0.2">
      <c r="D74" s="17"/>
      <c r="E74" s="18"/>
    </row>
    <row r="75" spans="1:5" x14ac:dyDescent="0.2">
      <c r="B75" s="19"/>
      <c r="D75" s="17"/>
      <c r="E75" s="29"/>
    </row>
    <row r="76" spans="1:5" x14ac:dyDescent="0.2">
      <c r="C76" s="19"/>
      <c r="D76" s="17"/>
      <c r="E76" s="20"/>
    </row>
    <row r="77" spans="1:5" x14ac:dyDescent="0.2">
      <c r="C77" s="19"/>
      <c r="D77" s="25"/>
      <c r="E77" s="22"/>
    </row>
    <row r="78" spans="1:5" x14ac:dyDescent="0.2">
      <c r="D78" s="17"/>
      <c r="E78" s="18"/>
    </row>
    <row r="79" spans="1:5" x14ac:dyDescent="0.2">
      <c r="D79" s="17"/>
      <c r="E79" s="18"/>
    </row>
    <row r="80" spans="1:5" x14ac:dyDescent="0.2">
      <c r="D80" s="33"/>
      <c r="E80" s="34"/>
    </row>
    <row r="81" spans="1:5" x14ac:dyDescent="0.2">
      <c r="D81" s="17"/>
      <c r="E81" s="18"/>
    </row>
    <row r="82" spans="1:5" x14ac:dyDescent="0.2">
      <c r="D82" s="17"/>
      <c r="E82" s="18"/>
    </row>
    <row r="83" spans="1:5" x14ac:dyDescent="0.2">
      <c r="D83" s="17"/>
      <c r="E83" s="18"/>
    </row>
    <row r="84" spans="1:5" x14ac:dyDescent="0.2">
      <c r="D84" s="25"/>
      <c r="E84" s="22"/>
    </row>
    <row r="85" spans="1:5" x14ac:dyDescent="0.2">
      <c r="D85" s="17"/>
      <c r="E85" s="18"/>
    </row>
    <row r="86" spans="1:5" x14ac:dyDescent="0.2">
      <c r="D86" s="25"/>
      <c r="E86" s="22"/>
    </row>
    <row r="87" spans="1:5" x14ac:dyDescent="0.2">
      <c r="D87" s="17"/>
      <c r="E87" s="18"/>
    </row>
    <row r="88" spans="1:5" x14ac:dyDescent="0.2">
      <c r="D88" s="17"/>
      <c r="E88" s="18"/>
    </row>
    <row r="89" spans="1:5" x14ac:dyDescent="0.2">
      <c r="D89" s="17"/>
      <c r="E89" s="18"/>
    </row>
    <row r="90" spans="1:5" x14ac:dyDescent="0.2">
      <c r="D90" s="17"/>
      <c r="E90" s="18"/>
    </row>
    <row r="91" spans="1:5" ht="28.5" customHeight="1" x14ac:dyDescent="0.2">
      <c r="A91" s="35"/>
      <c r="B91" s="35"/>
      <c r="C91" s="35"/>
      <c r="D91" s="36"/>
      <c r="E91" s="37"/>
    </row>
    <row r="92" spans="1:5" x14ac:dyDescent="0.2">
      <c r="C92" s="19"/>
      <c r="D92" s="17"/>
      <c r="E92" s="20"/>
    </row>
    <row r="93" spans="1:5" x14ac:dyDescent="0.2">
      <c r="D93" s="38"/>
      <c r="E93" s="39"/>
    </row>
    <row r="94" spans="1:5" x14ac:dyDescent="0.2">
      <c r="D94" s="17"/>
      <c r="E94" s="18"/>
    </row>
    <row r="95" spans="1:5" x14ac:dyDescent="0.2">
      <c r="D95" s="33"/>
      <c r="E95" s="34"/>
    </row>
    <row r="96" spans="1:5" x14ac:dyDescent="0.2">
      <c r="D96" s="33"/>
      <c r="E96" s="34"/>
    </row>
    <row r="97" spans="3:5" x14ac:dyDescent="0.2">
      <c r="D97" s="17"/>
      <c r="E97" s="18"/>
    </row>
    <row r="98" spans="3:5" x14ac:dyDescent="0.2">
      <c r="D98" s="25"/>
      <c r="E98" s="22"/>
    </row>
    <row r="99" spans="3:5" x14ac:dyDescent="0.2">
      <c r="D99" s="17"/>
      <c r="E99" s="18"/>
    </row>
    <row r="100" spans="3:5" x14ac:dyDescent="0.2">
      <c r="D100" s="17"/>
      <c r="E100" s="18"/>
    </row>
    <row r="101" spans="3:5" x14ac:dyDescent="0.2">
      <c r="D101" s="25"/>
      <c r="E101" s="22"/>
    </row>
    <row r="102" spans="3:5" x14ac:dyDescent="0.2">
      <c r="D102" s="17"/>
      <c r="E102" s="18"/>
    </row>
    <row r="103" spans="3:5" x14ac:dyDescent="0.2">
      <c r="D103" s="33"/>
      <c r="E103" s="34"/>
    </row>
    <row r="104" spans="3:5" x14ac:dyDescent="0.2">
      <c r="D104" s="25"/>
      <c r="E104" s="39"/>
    </row>
    <row r="105" spans="3:5" x14ac:dyDescent="0.2">
      <c r="D105" s="23"/>
      <c r="E105" s="34"/>
    </row>
    <row r="106" spans="3:5" x14ac:dyDescent="0.2">
      <c r="D106" s="25"/>
      <c r="E106" s="22"/>
    </row>
    <row r="107" spans="3:5" x14ac:dyDescent="0.2">
      <c r="D107" s="17"/>
      <c r="E107" s="18"/>
    </row>
    <row r="108" spans="3:5" x14ac:dyDescent="0.2">
      <c r="C108" s="19"/>
      <c r="D108" s="17"/>
      <c r="E108" s="20"/>
    </row>
    <row r="109" spans="3:5" x14ac:dyDescent="0.2">
      <c r="D109" s="23"/>
      <c r="E109" s="22"/>
    </row>
    <row r="110" spans="3:5" x14ac:dyDescent="0.2">
      <c r="D110" s="23"/>
      <c r="E110" s="34"/>
    </row>
    <row r="111" spans="3:5" x14ac:dyDescent="0.2">
      <c r="C111" s="19"/>
      <c r="D111" s="23"/>
      <c r="E111" s="40"/>
    </row>
    <row r="112" spans="3:5" x14ac:dyDescent="0.2">
      <c r="C112" s="19"/>
      <c r="D112" s="25"/>
      <c r="E112" s="26"/>
    </row>
    <row r="113" spans="1:5" x14ac:dyDescent="0.2">
      <c r="D113" s="17"/>
      <c r="E113" s="18"/>
    </row>
    <row r="114" spans="1:5" x14ac:dyDescent="0.2">
      <c r="D114" s="38"/>
      <c r="E114" s="41"/>
    </row>
    <row r="115" spans="1:5" ht="11.25" customHeight="1" x14ac:dyDescent="0.2">
      <c r="D115" s="33"/>
      <c r="E115" s="34"/>
    </row>
    <row r="116" spans="1:5" ht="24" customHeight="1" x14ac:dyDescent="0.2">
      <c r="B116" s="19"/>
      <c r="D116" s="33"/>
      <c r="E116" s="42"/>
    </row>
    <row r="117" spans="1:5" ht="15" customHeight="1" x14ac:dyDescent="0.2">
      <c r="C117" s="19"/>
      <c r="D117" s="33"/>
      <c r="E117" s="42"/>
    </row>
    <row r="118" spans="1:5" ht="11.25" customHeight="1" x14ac:dyDescent="0.2">
      <c r="D118" s="38"/>
      <c r="E118" s="39"/>
    </row>
    <row r="119" spans="1:5" x14ac:dyDescent="0.2">
      <c r="D119" s="33"/>
      <c r="E119" s="34"/>
    </row>
    <row r="120" spans="1:5" ht="13.5" customHeight="1" x14ac:dyDescent="0.2">
      <c r="B120" s="19"/>
      <c r="D120" s="33"/>
      <c r="E120" s="43"/>
    </row>
    <row r="121" spans="1:5" ht="12.75" customHeight="1" x14ac:dyDescent="0.2">
      <c r="C121" s="19"/>
      <c r="D121" s="33"/>
      <c r="E121" s="20"/>
    </row>
    <row r="122" spans="1:5" ht="12.75" customHeight="1" x14ac:dyDescent="0.2">
      <c r="C122" s="19"/>
      <c r="D122" s="25"/>
      <c r="E122" s="26"/>
    </row>
    <row r="123" spans="1:5" x14ac:dyDescent="0.2">
      <c r="D123" s="17"/>
      <c r="E123" s="18"/>
    </row>
    <row r="124" spans="1:5" x14ac:dyDescent="0.2">
      <c r="C124" s="19"/>
      <c r="D124" s="17"/>
      <c r="E124" s="40"/>
    </row>
    <row r="125" spans="1:5" x14ac:dyDescent="0.2">
      <c r="D125" s="38"/>
      <c r="E125" s="39"/>
    </row>
    <row r="126" spans="1:5" x14ac:dyDescent="0.2">
      <c r="D126" s="33"/>
      <c r="E126" s="34"/>
    </row>
    <row r="127" spans="1:5" x14ac:dyDescent="0.2">
      <c r="D127" s="17"/>
      <c r="E127" s="18"/>
    </row>
    <row r="128" spans="1:5" ht="19.5" customHeight="1" x14ac:dyDescent="0.2">
      <c r="A128" s="44"/>
      <c r="B128" s="5"/>
      <c r="C128" s="5"/>
      <c r="D128" s="5"/>
      <c r="E128" s="29"/>
    </row>
    <row r="129" spans="1:5" ht="15" customHeight="1" x14ac:dyDescent="0.2">
      <c r="A129" s="19"/>
      <c r="D129" s="31"/>
      <c r="E129" s="29"/>
    </row>
    <row r="130" spans="1:5" x14ac:dyDescent="0.2">
      <c r="A130" s="19"/>
      <c r="B130" s="19"/>
      <c r="D130" s="31"/>
      <c r="E130" s="20"/>
    </row>
    <row r="131" spans="1:5" x14ac:dyDescent="0.2">
      <c r="C131" s="19"/>
      <c r="D131" s="17"/>
      <c r="E131" s="29"/>
    </row>
    <row r="132" spans="1:5" x14ac:dyDescent="0.2">
      <c r="D132" s="21"/>
      <c r="E132" s="22"/>
    </row>
    <row r="133" spans="1:5" x14ac:dyDescent="0.2">
      <c r="B133" s="19"/>
      <c r="D133" s="17"/>
      <c r="E133" s="20"/>
    </row>
    <row r="134" spans="1:5" x14ac:dyDescent="0.2">
      <c r="C134" s="19"/>
      <c r="D134" s="17"/>
      <c r="E134" s="20"/>
    </row>
    <row r="135" spans="1:5" x14ac:dyDescent="0.2">
      <c r="D135" s="25"/>
      <c r="E135" s="26"/>
    </row>
    <row r="136" spans="1:5" ht="22.5" customHeight="1" x14ac:dyDescent="0.2">
      <c r="C136" s="19"/>
      <c r="D136" s="17"/>
      <c r="E136" s="27"/>
    </row>
    <row r="137" spans="1:5" x14ac:dyDescent="0.2">
      <c r="D137" s="17"/>
      <c r="E137" s="26"/>
    </row>
    <row r="138" spans="1:5" x14ac:dyDescent="0.2">
      <c r="B138" s="19"/>
      <c r="D138" s="23"/>
      <c r="E138" s="29"/>
    </row>
    <row r="139" spans="1:5" x14ac:dyDescent="0.2">
      <c r="C139" s="19"/>
      <c r="D139" s="23"/>
      <c r="E139" s="30"/>
    </row>
    <row r="140" spans="1:5" x14ac:dyDescent="0.2">
      <c r="D140" s="25"/>
      <c r="E140" s="22"/>
    </row>
    <row r="141" spans="1:5" ht="13.5" customHeight="1" x14ac:dyDescent="0.2">
      <c r="A141" s="19"/>
      <c r="D141" s="31"/>
      <c r="E141" s="29"/>
    </row>
    <row r="142" spans="1:5" ht="13.5" customHeight="1" x14ac:dyDescent="0.2">
      <c r="B142" s="19"/>
      <c r="D142" s="17"/>
      <c r="E142" s="29"/>
    </row>
    <row r="143" spans="1:5" ht="13.5" customHeight="1" x14ac:dyDescent="0.2">
      <c r="C143" s="19"/>
      <c r="D143" s="17"/>
      <c r="E143" s="20"/>
    </row>
    <row r="144" spans="1:5" x14ac:dyDescent="0.2">
      <c r="C144" s="19"/>
      <c r="D144" s="25"/>
      <c r="E144" s="22"/>
    </row>
    <row r="145" spans="1:5" x14ac:dyDescent="0.2">
      <c r="C145" s="19"/>
      <c r="D145" s="17"/>
      <c r="E145" s="20"/>
    </row>
    <row r="146" spans="1:5" x14ac:dyDescent="0.2">
      <c r="D146" s="38"/>
      <c r="E146" s="39"/>
    </row>
    <row r="147" spans="1:5" x14ac:dyDescent="0.2">
      <c r="C147" s="19"/>
      <c r="D147" s="23"/>
      <c r="E147" s="40"/>
    </row>
    <row r="148" spans="1:5" x14ac:dyDescent="0.2">
      <c r="C148" s="19"/>
      <c r="D148" s="25"/>
      <c r="E148" s="26"/>
    </row>
    <row r="149" spans="1:5" x14ac:dyDescent="0.2">
      <c r="D149" s="38"/>
      <c r="E149" s="45"/>
    </row>
    <row r="150" spans="1:5" x14ac:dyDescent="0.2">
      <c r="B150" s="19"/>
      <c r="D150" s="33"/>
      <c r="E150" s="43"/>
    </row>
    <row r="151" spans="1:5" x14ac:dyDescent="0.2">
      <c r="C151" s="19"/>
      <c r="D151" s="33"/>
      <c r="E151" s="20"/>
    </row>
    <row r="152" spans="1:5" x14ac:dyDescent="0.2">
      <c r="C152" s="19"/>
      <c r="D152" s="25"/>
      <c r="E152" s="26"/>
    </row>
    <row r="153" spans="1:5" x14ac:dyDescent="0.2">
      <c r="C153" s="19"/>
      <c r="D153" s="25"/>
      <c r="E153" s="26"/>
    </row>
    <row r="154" spans="1:5" x14ac:dyDescent="0.2">
      <c r="D154" s="17"/>
      <c r="E154" s="18"/>
    </row>
    <row r="155" spans="1:5" s="46" customFormat="1" ht="18" customHeight="1" x14ac:dyDescent="0.25">
      <c r="A155" s="240"/>
      <c r="B155" s="241"/>
      <c r="C155" s="241"/>
      <c r="D155" s="241"/>
      <c r="E155" s="241"/>
    </row>
    <row r="156" spans="1:5" ht="28.5" customHeight="1" x14ac:dyDescent="0.2">
      <c r="A156" s="35"/>
      <c r="B156" s="35"/>
      <c r="C156" s="35"/>
      <c r="D156" s="36"/>
      <c r="E156" s="37"/>
    </row>
    <row r="158" spans="1:5" ht="15.75" x14ac:dyDescent="0.2">
      <c r="A158" s="48"/>
      <c r="B158" s="19"/>
      <c r="C158" s="19"/>
      <c r="D158" s="49"/>
      <c r="E158" s="4"/>
    </row>
    <row r="159" spans="1:5" x14ac:dyDescent="0.2">
      <c r="A159" s="19"/>
      <c r="B159" s="19"/>
      <c r="C159" s="19"/>
      <c r="D159" s="49"/>
      <c r="E159" s="4"/>
    </row>
    <row r="160" spans="1:5" ht="17.25" customHeight="1" x14ac:dyDescent="0.2">
      <c r="A160" s="19"/>
      <c r="B160" s="19"/>
      <c r="C160" s="19"/>
      <c r="D160" s="49"/>
      <c r="E160" s="4"/>
    </row>
    <row r="161" spans="1:5" ht="13.5" customHeight="1" x14ac:dyDescent="0.2">
      <c r="A161" s="19"/>
      <c r="B161" s="19"/>
      <c r="C161" s="19"/>
      <c r="D161" s="49"/>
      <c r="E161" s="4"/>
    </row>
    <row r="162" spans="1:5" x14ac:dyDescent="0.2">
      <c r="A162" s="19"/>
      <c r="B162" s="19"/>
      <c r="C162" s="19"/>
      <c r="D162" s="49"/>
      <c r="E162" s="4"/>
    </row>
    <row r="163" spans="1:5" x14ac:dyDescent="0.2">
      <c r="A163" s="19"/>
      <c r="B163" s="19"/>
      <c r="C163" s="19"/>
    </row>
    <row r="164" spans="1:5" x14ac:dyDescent="0.2">
      <c r="A164" s="19"/>
      <c r="B164" s="19"/>
      <c r="C164" s="19"/>
      <c r="D164" s="49"/>
      <c r="E164" s="4"/>
    </row>
    <row r="165" spans="1:5" x14ac:dyDescent="0.2">
      <c r="A165" s="19"/>
      <c r="B165" s="19"/>
      <c r="C165" s="19"/>
      <c r="D165" s="49"/>
      <c r="E165" s="50"/>
    </row>
    <row r="166" spans="1:5" x14ac:dyDescent="0.2">
      <c r="A166" s="19"/>
      <c r="B166" s="19"/>
      <c r="C166" s="19"/>
      <c r="D166" s="49"/>
      <c r="E166" s="4"/>
    </row>
    <row r="167" spans="1:5" ht="22.5" customHeight="1" x14ac:dyDescent="0.2">
      <c r="A167" s="19"/>
      <c r="B167" s="19"/>
      <c r="C167" s="19"/>
      <c r="D167" s="49"/>
      <c r="E167" s="27"/>
    </row>
    <row r="168" spans="1:5" ht="22.5" customHeight="1" x14ac:dyDescent="0.2">
      <c r="D168" s="25"/>
      <c r="E168" s="28"/>
    </row>
  </sheetData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7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402"/>
  <sheetViews>
    <sheetView zoomScale="90" zoomScaleNormal="90" workbookViewId="0">
      <selection activeCell="S118" sqref="S118"/>
    </sheetView>
  </sheetViews>
  <sheetFormatPr defaultColWidth="11.42578125" defaultRowHeight="12.75" x14ac:dyDescent="0.2"/>
  <cols>
    <col min="1" max="1" width="21.425781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2.7109375" style="2" bestFit="1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 x14ac:dyDescent="0.25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63" s="4" customFormat="1" ht="68.25" thickBot="1" x14ac:dyDescent="0.25">
      <c r="A2" s="140" t="s">
        <v>20</v>
      </c>
      <c r="B2" s="141" t="s">
        <v>21</v>
      </c>
      <c r="C2" s="142" t="s">
        <v>151</v>
      </c>
      <c r="D2" s="143" t="s">
        <v>11</v>
      </c>
      <c r="E2" s="143" t="s">
        <v>12</v>
      </c>
      <c r="F2" s="143" t="s">
        <v>13</v>
      </c>
      <c r="G2" s="143" t="s">
        <v>14</v>
      </c>
      <c r="H2" s="143" t="s">
        <v>22</v>
      </c>
      <c r="I2" s="143" t="s">
        <v>16</v>
      </c>
      <c r="J2" s="143" t="s">
        <v>17</v>
      </c>
      <c r="K2" s="142" t="s">
        <v>140</v>
      </c>
      <c r="L2" s="144" t="s">
        <v>152</v>
      </c>
    </row>
    <row r="3" spans="1:63" x14ac:dyDescent="0.2">
      <c r="A3" s="92"/>
      <c r="B3" s="156" t="s">
        <v>72</v>
      </c>
      <c r="C3" s="128"/>
      <c r="D3" s="128"/>
      <c r="E3" s="128"/>
      <c r="F3" s="128"/>
      <c r="G3" s="128"/>
      <c r="H3" s="128"/>
      <c r="I3" s="128"/>
      <c r="J3" s="128"/>
      <c r="K3" s="128"/>
      <c r="L3" s="130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</row>
    <row r="4" spans="1:63" s="4" customFormat="1" ht="25.5" x14ac:dyDescent="0.2">
      <c r="A4" s="94"/>
      <c r="B4" s="180" t="s">
        <v>41</v>
      </c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63" x14ac:dyDescent="0.2">
      <c r="A5" s="95"/>
      <c r="B5" s="103" t="s">
        <v>42</v>
      </c>
      <c r="C5" s="161">
        <v>14744104</v>
      </c>
      <c r="D5" s="161">
        <f>SUM(D6)</f>
        <v>1487954</v>
      </c>
      <c r="E5" s="161">
        <f t="shared" ref="E5:J5" si="0">SUM(E6)</f>
        <v>113150</v>
      </c>
      <c r="F5" s="161">
        <f t="shared" si="0"/>
        <v>762400</v>
      </c>
      <c r="G5" s="161">
        <f t="shared" si="0"/>
        <v>12350600</v>
      </c>
      <c r="H5" s="161">
        <f t="shared" si="0"/>
        <v>20000</v>
      </c>
      <c r="I5" s="161">
        <f t="shared" si="0"/>
        <v>10000</v>
      </c>
      <c r="J5" s="198">
        <f t="shared" si="0"/>
        <v>0</v>
      </c>
      <c r="K5" s="161">
        <f>SUM(K6)</f>
        <v>15038986.08</v>
      </c>
      <c r="L5" s="161">
        <f t="shared" ref="L5" si="1">SUM(L6)</f>
        <v>15339765.8016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</row>
    <row r="6" spans="1:63" s="4" customFormat="1" x14ac:dyDescent="0.2">
      <c r="A6" s="95"/>
      <c r="B6" s="103" t="s">
        <v>60</v>
      </c>
      <c r="C6" s="161">
        <v>14744104</v>
      </c>
      <c r="D6" s="161">
        <f>SUM(D7+D168)</f>
        <v>1487954</v>
      </c>
      <c r="E6" s="161">
        <f>SUM(E7+E54+E72+E89+E148)</f>
        <v>113150</v>
      </c>
      <c r="F6" s="161">
        <f>SUM(F7+F54+F72+F89+F148)</f>
        <v>762400</v>
      </c>
      <c r="G6" s="161">
        <f>SUM(G7+G54+G72+G89+G148)</f>
        <v>12350600</v>
      </c>
      <c r="H6" s="161">
        <f>SUM(H7+H54+H72+H89+H148)</f>
        <v>20000</v>
      </c>
      <c r="I6" s="161">
        <v>10000</v>
      </c>
      <c r="J6" s="161">
        <f>SUM(J7+J54+J72+J89+J148)</f>
        <v>0</v>
      </c>
      <c r="K6" s="161">
        <f>SUM(C6/100)*102</f>
        <v>15038986.08</v>
      </c>
      <c r="L6" s="161">
        <f>SUM(K6/100)*102</f>
        <v>15339765.8016</v>
      </c>
    </row>
    <row r="7" spans="1:63" s="4" customFormat="1" x14ac:dyDescent="0.2">
      <c r="A7" s="138" t="s">
        <v>84</v>
      </c>
      <c r="B7" s="176" t="s">
        <v>85</v>
      </c>
      <c r="C7" s="148">
        <f>SUM(C8+C30)</f>
        <v>1445599</v>
      </c>
      <c r="D7" s="148">
        <f>SUM(D8+D30)</f>
        <v>1445599</v>
      </c>
      <c r="E7" s="148">
        <f t="shared" ref="E7:J7" si="2">SUM(E8+E30)</f>
        <v>0</v>
      </c>
      <c r="F7" s="148">
        <f t="shared" si="2"/>
        <v>0</v>
      </c>
      <c r="G7" s="148">
        <f t="shared" si="2"/>
        <v>0</v>
      </c>
      <c r="H7" s="148">
        <f t="shared" si="2"/>
        <v>0</v>
      </c>
      <c r="I7" s="148">
        <f t="shared" si="2"/>
        <v>0</v>
      </c>
      <c r="J7" s="148">
        <f t="shared" si="2"/>
        <v>0</v>
      </c>
      <c r="K7" s="148">
        <f t="shared" ref="K7:K69" si="3">SUM(C7/100)*102</f>
        <v>1474510.98</v>
      </c>
      <c r="L7" s="148">
        <f t="shared" ref="L7:L75" si="4">SUM(K7/100)*102</f>
        <v>1504001.1995999999</v>
      </c>
    </row>
    <row r="8" spans="1:63" s="4" customFormat="1" x14ac:dyDescent="0.2">
      <c r="A8" s="96" t="s">
        <v>45</v>
      </c>
      <c r="B8" s="176" t="s">
        <v>46</v>
      </c>
      <c r="C8" s="148">
        <f>SUM(C9+C20)</f>
        <v>455718</v>
      </c>
      <c r="D8" s="148">
        <f t="shared" ref="D8:J8" si="5">SUM(D9+D20)</f>
        <v>455718</v>
      </c>
      <c r="E8" s="148">
        <f t="shared" si="5"/>
        <v>0</v>
      </c>
      <c r="F8" s="148">
        <f t="shared" si="5"/>
        <v>0</v>
      </c>
      <c r="G8" s="148">
        <f t="shared" si="5"/>
        <v>0</v>
      </c>
      <c r="H8" s="148">
        <f t="shared" si="5"/>
        <v>0</v>
      </c>
      <c r="I8" s="148">
        <f t="shared" si="5"/>
        <v>0</v>
      </c>
      <c r="J8" s="148">
        <f t="shared" si="5"/>
        <v>0</v>
      </c>
      <c r="K8" s="148">
        <f t="shared" si="3"/>
        <v>464832.36000000004</v>
      </c>
      <c r="L8" s="148">
        <f t="shared" si="4"/>
        <v>474129.00720000005</v>
      </c>
    </row>
    <row r="9" spans="1:63" s="4" customFormat="1" x14ac:dyDescent="0.2">
      <c r="A9" s="96" t="s">
        <v>86</v>
      </c>
      <c r="B9" s="87" t="s">
        <v>87</v>
      </c>
      <c r="C9" s="161">
        <f>SUM(C10)</f>
        <v>111265</v>
      </c>
      <c r="D9" s="161">
        <f t="shared" ref="D9:J9" si="6">SUM(D10)</f>
        <v>111265</v>
      </c>
      <c r="E9" s="161">
        <f t="shared" si="6"/>
        <v>0</v>
      </c>
      <c r="F9" s="161">
        <f t="shared" si="6"/>
        <v>0</v>
      </c>
      <c r="G9" s="161">
        <f t="shared" si="6"/>
        <v>0</v>
      </c>
      <c r="H9" s="161">
        <f t="shared" si="6"/>
        <v>0</v>
      </c>
      <c r="I9" s="161">
        <f t="shared" si="6"/>
        <v>0</v>
      </c>
      <c r="J9" s="161">
        <f t="shared" si="6"/>
        <v>0</v>
      </c>
      <c r="K9" s="161">
        <f t="shared" si="3"/>
        <v>113490.3</v>
      </c>
      <c r="L9" s="161">
        <f t="shared" si="4"/>
        <v>115760.106</v>
      </c>
    </row>
    <row r="10" spans="1:63" s="4" customFormat="1" x14ac:dyDescent="0.2">
      <c r="A10" s="96" t="s">
        <v>83</v>
      </c>
      <c r="B10" s="87" t="s">
        <v>81</v>
      </c>
      <c r="C10" s="161">
        <f>SUM(C11+C16)</f>
        <v>111265</v>
      </c>
      <c r="D10" s="161">
        <f t="shared" ref="D10:J10" si="7">SUM(D11+D16)</f>
        <v>111265</v>
      </c>
      <c r="E10" s="161">
        <f t="shared" si="7"/>
        <v>0</v>
      </c>
      <c r="F10" s="161">
        <f t="shared" si="7"/>
        <v>0</v>
      </c>
      <c r="G10" s="161">
        <f t="shared" si="7"/>
        <v>0</v>
      </c>
      <c r="H10" s="161">
        <f t="shared" si="7"/>
        <v>0</v>
      </c>
      <c r="I10" s="161">
        <f t="shared" si="7"/>
        <v>0</v>
      </c>
      <c r="J10" s="161">
        <f t="shared" si="7"/>
        <v>0</v>
      </c>
      <c r="K10" s="161">
        <f t="shared" si="3"/>
        <v>113490.3</v>
      </c>
      <c r="L10" s="161">
        <f t="shared" si="4"/>
        <v>115760.106</v>
      </c>
    </row>
    <row r="11" spans="1:63" s="4" customFormat="1" x14ac:dyDescent="0.2">
      <c r="A11" s="175" t="s">
        <v>43</v>
      </c>
      <c r="B11" s="176" t="s">
        <v>44</v>
      </c>
      <c r="C11" s="148">
        <f>SUM(C12)</f>
        <v>9930</v>
      </c>
      <c r="D11" s="148">
        <f t="shared" ref="D11:J11" si="8">SUM(D12)</f>
        <v>9930</v>
      </c>
      <c r="E11" s="148">
        <f t="shared" si="8"/>
        <v>0</v>
      </c>
      <c r="F11" s="148">
        <f t="shared" si="8"/>
        <v>0</v>
      </c>
      <c r="G11" s="148">
        <f t="shared" si="8"/>
        <v>0</v>
      </c>
      <c r="H11" s="148">
        <f t="shared" si="8"/>
        <v>0</v>
      </c>
      <c r="I11" s="148">
        <f t="shared" si="8"/>
        <v>0</v>
      </c>
      <c r="J11" s="148">
        <f t="shared" si="8"/>
        <v>0</v>
      </c>
      <c r="K11" s="148">
        <f t="shared" si="3"/>
        <v>10128.6</v>
      </c>
      <c r="L11" s="148">
        <f t="shared" si="4"/>
        <v>10331.172</v>
      </c>
    </row>
    <row r="12" spans="1:63" s="4" customFormat="1" x14ac:dyDescent="0.2">
      <c r="A12" s="164">
        <v>32</v>
      </c>
      <c r="B12" s="197" t="s">
        <v>133</v>
      </c>
      <c r="C12" s="177">
        <f>SUM(C13:C15)</f>
        <v>9930</v>
      </c>
      <c r="D12" s="177">
        <f t="shared" ref="D12:J12" si="9">SUM(D13:D15)</f>
        <v>9930</v>
      </c>
      <c r="E12" s="177">
        <f t="shared" si="9"/>
        <v>0</v>
      </c>
      <c r="F12" s="177">
        <f t="shared" si="9"/>
        <v>0</v>
      </c>
      <c r="G12" s="177">
        <f t="shared" si="9"/>
        <v>0</v>
      </c>
      <c r="H12" s="177">
        <f t="shared" si="9"/>
        <v>0</v>
      </c>
      <c r="I12" s="177">
        <f t="shared" si="9"/>
        <v>0</v>
      </c>
      <c r="J12" s="177">
        <f t="shared" si="9"/>
        <v>0</v>
      </c>
      <c r="K12" s="177">
        <f t="shared" si="3"/>
        <v>10128.6</v>
      </c>
      <c r="L12" s="177">
        <f t="shared" si="4"/>
        <v>10331.172</v>
      </c>
    </row>
    <row r="13" spans="1:63" x14ac:dyDescent="0.2">
      <c r="A13" s="98">
        <v>321</v>
      </c>
      <c r="B13" s="91" t="s">
        <v>26</v>
      </c>
      <c r="C13" s="134">
        <v>7930</v>
      </c>
      <c r="D13" s="133">
        <v>7930</v>
      </c>
      <c r="E13" s="133"/>
      <c r="F13" s="133"/>
      <c r="G13" s="133"/>
      <c r="H13" s="133"/>
      <c r="I13" s="133"/>
      <c r="J13" s="133"/>
      <c r="K13" s="177"/>
      <c r="L13" s="177">
        <f t="shared" si="4"/>
        <v>0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</row>
    <row r="14" spans="1:63" s="200" customFormat="1" x14ac:dyDescent="0.2">
      <c r="A14" s="98">
        <v>322</v>
      </c>
      <c r="B14" s="91" t="s">
        <v>27</v>
      </c>
      <c r="C14" s="134">
        <v>2000</v>
      </c>
      <c r="D14" s="133">
        <v>2000</v>
      </c>
      <c r="E14" s="133"/>
      <c r="F14" s="133"/>
      <c r="G14" s="133"/>
      <c r="H14" s="133"/>
      <c r="I14" s="133"/>
      <c r="J14" s="133"/>
      <c r="K14" s="177"/>
      <c r="L14" s="177"/>
    </row>
    <row r="15" spans="1:63" x14ac:dyDescent="0.2">
      <c r="A15" s="99">
        <v>329</v>
      </c>
      <c r="B15" s="100" t="s">
        <v>29</v>
      </c>
      <c r="C15" s="134">
        <v>0</v>
      </c>
      <c r="D15" s="133">
        <v>0</v>
      </c>
      <c r="E15" s="133"/>
      <c r="F15" s="133"/>
      <c r="G15" s="133"/>
      <c r="H15" s="133"/>
      <c r="I15" s="133"/>
      <c r="J15" s="133"/>
      <c r="K15" s="177"/>
      <c r="L15" s="177">
        <f t="shared" si="4"/>
        <v>0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</row>
    <row r="16" spans="1:63" s="4" customFormat="1" ht="25.5" x14ac:dyDescent="0.2">
      <c r="A16" s="95" t="s">
        <v>48</v>
      </c>
      <c r="B16" s="86" t="s">
        <v>49</v>
      </c>
      <c r="C16" s="161">
        <v>101335</v>
      </c>
      <c r="D16" s="161">
        <v>101335</v>
      </c>
      <c r="E16" s="161">
        <f t="shared" ref="E16:J16" si="10">SUM(E17)</f>
        <v>0</v>
      </c>
      <c r="F16" s="161">
        <f t="shared" si="10"/>
        <v>0</v>
      </c>
      <c r="G16" s="161">
        <f t="shared" si="10"/>
        <v>0</v>
      </c>
      <c r="H16" s="161">
        <f t="shared" si="10"/>
        <v>0</v>
      </c>
      <c r="I16" s="161">
        <f t="shared" si="10"/>
        <v>0</v>
      </c>
      <c r="J16" s="148">
        <f t="shared" si="10"/>
        <v>0</v>
      </c>
      <c r="K16" s="148">
        <f t="shared" si="3"/>
        <v>103361.7</v>
      </c>
      <c r="L16" s="148">
        <f t="shared" si="4"/>
        <v>105428.93399999999</v>
      </c>
    </row>
    <row r="17" spans="1:63" s="4" customFormat="1" x14ac:dyDescent="0.2">
      <c r="A17" s="169">
        <v>32</v>
      </c>
      <c r="B17" s="170" t="s">
        <v>133</v>
      </c>
      <c r="C17" s="177">
        <v>101335</v>
      </c>
      <c r="D17" s="177">
        <v>101335</v>
      </c>
      <c r="E17" s="177">
        <f t="shared" ref="E17:J17" si="11">SUM(E19)</f>
        <v>0</v>
      </c>
      <c r="F17" s="177">
        <f t="shared" si="11"/>
        <v>0</v>
      </c>
      <c r="G17" s="177">
        <f t="shared" si="11"/>
        <v>0</v>
      </c>
      <c r="H17" s="177">
        <f t="shared" si="11"/>
        <v>0</v>
      </c>
      <c r="I17" s="177">
        <f t="shared" si="11"/>
        <v>0</v>
      </c>
      <c r="J17" s="177">
        <f t="shared" si="11"/>
        <v>0</v>
      </c>
      <c r="K17" s="177">
        <f t="shared" si="3"/>
        <v>103361.7</v>
      </c>
      <c r="L17" s="177">
        <f t="shared" si="4"/>
        <v>105428.93399999999</v>
      </c>
    </row>
    <row r="18" spans="1:63" s="4" customFormat="1" x14ac:dyDescent="0.2">
      <c r="A18" s="169">
        <v>322</v>
      </c>
      <c r="B18" s="174" t="s">
        <v>27</v>
      </c>
      <c r="C18" s="177">
        <v>74075</v>
      </c>
      <c r="D18" s="177">
        <v>74075</v>
      </c>
      <c r="E18" s="177"/>
      <c r="F18" s="177"/>
      <c r="G18" s="177"/>
      <c r="H18" s="177"/>
      <c r="I18" s="177"/>
      <c r="J18" s="177"/>
      <c r="K18" s="177"/>
      <c r="L18" s="177"/>
    </row>
    <row r="19" spans="1:63" s="4" customFormat="1" x14ac:dyDescent="0.2">
      <c r="A19" s="173">
        <v>323</v>
      </c>
      <c r="B19" s="174" t="s">
        <v>28</v>
      </c>
      <c r="C19" s="133">
        <v>27260</v>
      </c>
      <c r="D19" s="133">
        <v>27260</v>
      </c>
      <c r="E19" s="131"/>
      <c r="F19" s="131"/>
      <c r="G19" s="131"/>
      <c r="H19" s="131"/>
      <c r="I19" s="131"/>
      <c r="J19" s="177"/>
      <c r="K19" s="177"/>
      <c r="L19" s="177">
        <f t="shared" si="4"/>
        <v>0</v>
      </c>
    </row>
    <row r="20" spans="1:63" s="152" customFormat="1" x14ac:dyDescent="0.2">
      <c r="A20" s="150" t="s">
        <v>58</v>
      </c>
      <c r="B20" s="151" t="s">
        <v>88</v>
      </c>
      <c r="C20" s="161">
        <f>SUM(C21)</f>
        <v>344453</v>
      </c>
      <c r="D20" s="161">
        <f t="shared" ref="D20:J21" si="12">SUM(D21)</f>
        <v>344453</v>
      </c>
      <c r="E20" s="161">
        <f t="shared" si="12"/>
        <v>0</v>
      </c>
      <c r="F20" s="161">
        <f t="shared" si="12"/>
        <v>0</v>
      </c>
      <c r="G20" s="161">
        <f t="shared" si="12"/>
        <v>0</v>
      </c>
      <c r="H20" s="161">
        <f t="shared" si="12"/>
        <v>0</v>
      </c>
      <c r="I20" s="161">
        <f t="shared" si="12"/>
        <v>0</v>
      </c>
      <c r="J20" s="161">
        <f t="shared" si="12"/>
        <v>0</v>
      </c>
      <c r="K20" s="161">
        <f t="shared" si="3"/>
        <v>351342.06</v>
      </c>
      <c r="L20" s="161">
        <f t="shared" si="4"/>
        <v>358368.90119999996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4" customFormat="1" x14ac:dyDescent="0.2">
      <c r="A21" s="97" t="s">
        <v>65</v>
      </c>
      <c r="B21" s="88" t="s">
        <v>66</v>
      </c>
      <c r="C21" s="161">
        <f>SUM(C22)</f>
        <v>344453</v>
      </c>
      <c r="D21" s="161">
        <f t="shared" si="12"/>
        <v>344453</v>
      </c>
      <c r="E21" s="161">
        <f t="shared" si="12"/>
        <v>0</v>
      </c>
      <c r="F21" s="161">
        <f t="shared" si="12"/>
        <v>0</v>
      </c>
      <c r="G21" s="161">
        <f t="shared" si="12"/>
        <v>0</v>
      </c>
      <c r="H21" s="161">
        <f t="shared" si="12"/>
        <v>0</v>
      </c>
      <c r="I21" s="161">
        <f t="shared" si="12"/>
        <v>0</v>
      </c>
      <c r="J21" s="161">
        <f t="shared" si="12"/>
        <v>0</v>
      </c>
      <c r="K21" s="161">
        <f t="shared" si="3"/>
        <v>351342.06</v>
      </c>
      <c r="L21" s="161">
        <f t="shared" si="4"/>
        <v>358368.90119999996</v>
      </c>
    </row>
    <row r="22" spans="1:63" x14ac:dyDescent="0.2">
      <c r="A22" s="138" t="s">
        <v>62</v>
      </c>
      <c r="B22" s="139" t="s">
        <v>52</v>
      </c>
      <c r="C22" s="167">
        <f>SUM(C23+C27)</f>
        <v>344453</v>
      </c>
      <c r="D22" s="167">
        <f t="shared" ref="D22:J22" si="13">SUM(D23+D27)</f>
        <v>344453</v>
      </c>
      <c r="E22" s="167">
        <f t="shared" si="13"/>
        <v>0</v>
      </c>
      <c r="F22" s="167">
        <f t="shared" si="13"/>
        <v>0</v>
      </c>
      <c r="G22" s="167">
        <f t="shared" si="13"/>
        <v>0</v>
      </c>
      <c r="H22" s="167">
        <f t="shared" si="13"/>
        <v>0</v>
      </c>
      <c r="I22" s="167">
        <f t="shared" si="13"/>
        <v>0</v>
      </c>
      <c r="J22" s="167">
        <f t="shared" si="13"/>
        <v>0</v>
      </c>
      <c r="K22" s="148">
        <f t="shared" si="3"/>
        <v>351342.06</v>
      </c>
      <c r="L22" s="148">
        <f t="shared" si="4"/>
        <v>358368.90119999996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</row>
    <row r="23" spans="1:63" s="4" customFormat="1" x14ac:dyDescent="0.2">
      <c r="A23" s="169">
        <v>31</v>
      </c>
      <c r="B23" s="170" t="s">
        <v>134</v>
      </c>
      <c r="C23" s="177">
        <f>SUM(C24:C26)</f>
        <v>342185</v>
      </c>
      <c r="D23" s="177">
        <f t="shared" ref="D23:J23" si="14">SUM(D24:D26)</f>
        <v>342185</v>
      </c>
      <c r="E23" s="177">
        <f t="shared" si="14"/>
        <v>0</v>
      </c>
      <c r="F23" s="177">
        <f t="shared" si="14"/>
        <v>0</v>
      </c>
      <c r="G23" s="177">
        <f t="shared" si="14"/>
        <v>0</v>
      </c>
      <c r="H23" s="177">
        <f t="shared" si="14"/>
        <v>0</v>
      </c>
      <c r="I23" s="177">
        <f t="shared" si="14"/>
        <v>0</v>
      </c>
      <c r="J23" s="177">
        <f t="shared" si="14"/>
        <v>0</v>
      </c>
      <c r="K23" s="177">
        <f>SUM(C23/100)*102</f>
        <v>349028.7</v>
      </c>
      <c r="L23" s="177">
        <f t="shared" si="4"/>
        <v>356009.27400000003</v>
      </c>
    </row>
    <row r="24" spans="1:63" x14ac:dyDescent="0.2">
      <c r="A24" s="99">
        <v>311</v>
      </c>
      <c r="B24" s="100" t="s">
        <v>23</v>
      </c>
      <c r="C24" s="134">
        <v>267185</v>
      </c>
      <c r="D24" s="133">
        <v>267185</v>
      </c>
      <c r="E24" s="133"/>
      <c r="F24" s="133"/>
      <c r="G24" s="133"/>
      <c r="H24" s="133"/>
      <c r="I24" s="133"/>
      <c r="J24" s="133"/>
      <c r="K24" s="177"/>
      <c r="L24" s="177">
        <f t="shared" si="4"/>
        <v>0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</row>
    <row r="25" spans="1:63" x14ac:dyDescent="0.2">
      <c r="A25" s="99">
        <v>312</v>
      </c>
      <c r="B25" s="100" t="s">
        <v>24</v>
      </c>
      <c r="C25" s="134">
        <v>15000</v>
      </c>
      <c r="D25" s="133">
        <v>15000</v>
      </c>
      <c r="E25" s="133"/>
      <c r="F25" s="133"/>
      <c r="G25" s="133"/>
      <c r="H25" s="133"/>
      <c r="I25" s="133"/>
      <c r="J25" s="133"/>
      <c r="K25" s="177"/>
      <c r="L25" s="177">
        <f t="shared" si="4"/>
        <v>0</v>
      </c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</row>
    <row r="26" spans="1:63" x14ac:dyDescent="0.2">
      <c r="A26" s="99">
        <v>313</v>
      </c>
      <c r="B26" s="100" t="s">
        <v>25</v>
      </c>
      <c r="C26" s="134">
        <v>60000</v>
      </c>
      <c r="D26" s="133">
        <v>60000</v>
      </c>
      <c r="E26" s="133"/>
      <c r="F26" s="133"/>
      <c r="G26" s="133"/>
      <c r="H26" s="133"/>
      <c r="I26" s="133"/>
      <c r="J26" s="133"/>
      <c r="K26" s="177"/>
      <c r="L26" s="177">
        <f t="shared" si="4"/>
        <v>0</v>
      </c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</row>
    <row r="27" spans="1:63" s="4" customFormat="1" x14ac:dyDescent="0.2">
      <c r="A27" s="169">
        <v>32</v>
      </c>
      <c r="B27" s="170" t="s">
        <v>133</v>
      </c>
      <c r="C27" s="177">
        <f>SUM(C28)</f>
        <v>2268</v>
      </c>
      <c r="D27" s="177">
        <f t="shared" ref="D27:J27" si="15">SUM(D28)</f>
        <v>2268</v>
      </c>
      <c r="E27" s="177">
        <f t="shared" si="15"/>
        <v>0</v>
      </c>
      <c r="F27" s="177">
        <f t="shared" si="15"/>
        <v>0</v>
      </c>
      <c r="G27" s="177">
        <f t="shared" si="15"/>
        <v>0</v>
      </c>
      <c r="H27" s="177">
        <f t="shared" si="15"/>
        <v>0</v>
      </c>
      <c r="I27" s="177">
        <f t="shared" si="15"/>
        <v>0</v>
      </c>
      <c r="J27" s="177">
        <f t="shared" si="15"/>
        <v>0</v>
      </c>
      <c r="K27" s="177">
        <f t="shared" si="3"/>
        <v>2313.36</v>
      </c>
      <c r="L27" s="177">
        <f t="shared" si="4"/>
        <v>2359.6271999999999</v>
      </c>
    </row>
    <row r="28" spans="1:63" s="4" customFormat="1" x14ac:dyDescent="0.2">
      <c r="A28" s="172">
        <v>321</v>
      </c>
      <c r="B28" s="171" t="s">
        <v>26</v>
      </c>
      <c r="C28" s="133">
        <v>2268</v>
      </c>
      <c r="D28" s="133">
        <v>2268</v>
      </c>
      <c r="E28" s="131"/>
      <c r="F28" s="131"/>
      <c r="G28" s="131"/>
      <c r="H28" s="131"/>
      <c r="I28" s="131"/>
      <c r="J28" s="131"/>
      <c r="K28" s="177"/>
      <c r="L28" s="177">
        <f t="shared" si="4"/>
        <v>0</v>
      </c>
    </row>
    <row r="29" spans="1:63" s="85" customFormat="1" x14ac:dyDescent="0.2">
      <c r="A29" s="99"/>
      <c r="B29" s="100"/>
      <c r="C29" s="134"/>
      <c r="D29" s="133"/>
      <c r="E29" s="133"/>
      <c r="F29" s="133"/>
      <c r="G29" s="133"/>
      <c r="H29" s="133"/>
      <c r="I29" s="133"/>
      <c r="J29" s="133"/>
      <c r="K29" s="177"/>
      <c r="L29" s="177">
        <f t="shared" si="4"/>
        <v>0</v>
      </c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</row>
    <row r="30" spans="1:63" s="152" customFormat="1" ht="25.5" x14ac:dyDescent="0.2">
      <c r="A30" s="138" t="s">
        <v>47</v>
      </c>
      <c r="B30" s="139" t="s">
        <v>89</v>
      </c>
      <c r="C30" s="148">
        <f>SUM(C31+C48)</f>
        <v>989881</v>
      </c>
      <c r="D30" s="148">
        <f>SUM(D31+D48)</f>
        <v>989881</v>
      </c>
      <c r="E30" s="148">
        <f t="shared" ref="E30:J30" si="16">SUM(E31+E48)</f>
        <v>0</v>
      </c>
      <c r="F30" s="148">
        <f t="shared" si="16"/>
        <v>0</v>
      </c>
      <c r="G30" s="148">
        <f t="shared" si="16"/>
        <v>0</v>
      </c>
      <c r="H30" s="148">
        <f t="shared" si="16"/>
        <v>0</v>
      </c>
      <c r="I30" s="148">
        <f t="shared" si="16"/>
        <v>0</v>
      </c>
      <c r="J30" s="148">
        <f t="shared" si="16"/>
        <v>0</v>
      </c>
      <c r="K30" s="148">
        <f t="shared" si="3"/>
        <v>1009678.62</v>
      </c>
      <c r="L30" s="148">
        <f t="shared" si="4"/>
        <v>1029872.1924000001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4" customFormat="1" x14ac:dyDescent="0.2">
      <c r="A31" s="95" t="s">
        <v>83</v>
      </c>
      <c r="B31" s="86" t="s">
        <v>81</v>
      </c>
      <c r="C31" s="161">
        <f>SUM(C32+C43)</f>
        <v>963381</v>
      </c>
      <c r="D31" s="161">
        <f>SUM(D32+D43)</f>
        <v>963381</v>
      </c>
      <c r="E31" s="161">
        <f t="shared" ref="E31:J31" si="17">SUM(E32)</f>
        <v>0</v>
      </c>
      <c r="F31" s="161">
        <f t="shared" si="17"/>
        <v>0</v>
      </c>
      <c r="G31" s="161">
        <f t="shared" si="17"/>
        <v>0</v>
      </c>
      <c r="H31" s="161">
        <f t="shared" si="17"/>
        <v>0</v>
      </c>
      <c r="I31" s="161">
        <f t="shared" si="17"/>
        <v>0</v>
      </c>
      <c r="J31" s="161">
        <f t="shared" si="17"/>
        <v>0</v>
      </c>
      <c r="K31" s="161">
        <f t="shared" si="3"/>
        <v>982648.62</v>
      </c>
      <c r="L31" s="161">
        <f t="shared" si="4"/>
        <v>1002301.5924</v>
      </c>
    </row>
    <row r="32" spans="1:63" s="124" customFormat="1" x14ac:dyDescent="0.2">
      <c r="A32" s="166" t="s">
        <v>43</v>
      </c>
      <c r="B32" s="159" t="s">
        <v>90</v>
      </c>
      <c r="C32" s="148">
        <f>SUM(C33+C38+C40)</f>
        <v>190295</v>
      </c>
      <c r="D32" s="148">
        <f t="shared" ref="D32:J32" si="18">SUM(D33+D38+D40)</f>
        <v>190295</v>
      </c>
      <c r="E32" s="148">
        <f t="shared" si="18"/>
        <v>0</v>
      </c>
      <c r="F32" s="148">
        <f t="shared" si="18"/>
        <v>0</v>
      </c>
      <c r="G32" s="148">
        <f t="shared" si="18"/>
        <v>0</v>
      </c>
      <c r="H32" s="148">
        <f t="shared" si="18"/>
        <v>0</v>
      </c>
      <c r="I32" s="148">
        <f t="shared" si="18"/>
        <v>0</v>
      </c>
      <c r="J32" s="148">
        <f t="shared" si="18"/>
        <v>0</v>
      </c>
      <c r="K32" s="148">
        <f t="shared" si="3"/>
        <v>194100.9</v>
      </c>
      <c r="L32" s="148">
        <f t="shared" si="4"/>
        <v>197982.91800000001</v>
      </c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</row>
    <row r="33" spans="1:63" s="4" customFormat="1" x14ac:dyDescent="0.2">
      <c r="A33" s="169">
        <v>32</v>
      </c>
      <c r="B33" s="170" t="s">
        <v>133</v>
      </c>
      <c r="C33" s="177">
        <f>SUM(C34:C37)</f>
        <v>183696</v>
      </c>
      <c r="D33" s="177">
        <f t="shared" ref="D33:J33" si="19">SUM(D34:D37)</f>
        <v>183696</v>
      </c>
      <c r="E33" s="177">
        <f t="shared" si="19"/>
        <v>0</v>
      </c>
      <c r="F33" s="177">
        <f t="shared" si="19"/>
        <v>0</v>
      </c>
      <c r="G33" s="177">
        <f t="shared" si="19"/>
        <v>0</v>
      </c>
      <c r="H33" s="177">
        <f t="shared" si="19"/>
        <v>0</v>
      </c>
      <c r="I33" s="177">
        <f t="shared" si="19"/>
        <v>0</v>
      </c>
      <c r="J33" s="177">
        <f t="shared" si="19"/>
        <v>0</v>
      </c>
      <c r="K33" s="177">
        <f t="shared" si="3"/>
        <v>187369.92</v>
      </c>
      <c r="L33" s="177">
        <f t="shared" si="4"/>
        <v>191117.31839999999</v>
      </c>
    </row>
    <row r="34" spans="1:63" s="85" customFormat="1" x14ac:dyDescent="0.2">
      <c r="A34" s="173">
        <v>321</v>
      </c>
      <c r="B34" s="174" t="s">
        <v>26</v>
      </c>
      <c r="C34" s="133">
        <v>10601</v>
      </c>
      <c r="D34" s="133">
        <v>10601</v>
      </c>
      <c r="E34" s="133"/>
      <c r="F34" s="133"/>
      <c r="G34" s="133"/>
      <c r="H34" s="133"/>
      <c r="I34" s="133"/>
      <c r="J34" s="133"/>
      <c r="K34" s="177"/>
      <c r="L34" s="177">
        <f t="shared" si="4"/>
        <v>0</v>
      </c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</row>
    <row r="35" spans="1:63" s="85" customFormat="1" x14ac:dyDescent="0.2">
      <c r="A35" s="173">
        <v>322</v>
      </c>
      <c r="B35" s="174" t="s">
        <v>27</v>
      </c>
      <c r="C35" s="133">
        <v>69295</v>
      </c>
      <c r="D35" s="133">
        <v>69295</v>
      </c>
      <c r="E35" s="133"/>
      <c r="F35" s="133"/>
      <c r="G35" s="133"/>
      <c r="H35" s="133"/>
      <c r="I35" s="133"/>
      <c r="J35" s="133"/>
      <c r="K35" s="177"/>
      <c r="L35" s="177">
        <f t="shared" si="4"/>
        <v>0</v>
      </c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</row>
    <row r="36" spans="1:63" s="149" customFormat="1" x14ac:dyDescent="0.2">
      <c r="A36" s="173">
        <v>323</v>
      </c>
      <c r="B36" s="174" t="s">
        <v>28</v>
      </c>
      <c r="C36" s="133">
        <v>102294</v>
      </c>
      <c r="D36" s="158">
        <v>102294</v>
      </c>
      <c r="E36" s="177"/>
      <c r="F36" s="177"/>
      <c r="G36" s="177"/>
      <c r="H36" s="177"/>
      <c r="I36" s="177"/>
      <c r="J36" s="177"/>
      <c r="K36" s="177"/>
      <c r="L36" s="177">
        <f t="shared" si="4"/>
        <v>0</v>
      </c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</row>
    <row r="37" spans="1:63" s="147" customFormat="1" x14ac:dyDescent="0.2">
      <c r="A37" s="173">
        <v>329</v>
      </c>
      <c r="B37" s="174" t="s">
        <v>29</v>
      </c>
      <c r="C37" s="133">
        <v>1506</v>
      </c>
      <c r="D37" s="133">
        <v>1506</v>
      </c>
      <c r="E37" s="131"/>
      <c r="F37" s="131"/>
      <c r="G37" s="131"/>
      <c r="H37" s="131"/>
      <c r="I37" s="131"/>
      <c r="J37" s="131"/>
      <c r="K37" s="177"/>
      <c r="L37" s="177">
        <f t="shared" si="4"/>
        <v>0</v>
      </c>
    </row>
    <row r="38" spans="1:63" s="4" customFormat="1" x14ac:dyDescent="0.2">
      <c r="A38" s="169">
        <v>34</v>
      </c>
      <c r="B38" s="170" t="s">
        <v>135</v>
      </c>
      <c r="C38" s="177">
        <f>SUM(C39)</f>
        <v>6200</v>
      </c>
      <c r="D38" s="177">
        <f t="shared" ref="D38:J38" si="20">SUM(D39)</f>
        <v>6200</v>
      </c>
      <c r="E38" s="177">
        <f t="shared" si="20"/>
        <v>0</v>
      </c>
      <c r="F38" s="177">
        <f t="shared" si="20"/>
        <v>0</v>
      </c>
      <c r="G38" s="177">
        <f t="shared" si="20"/>
        <v>0</v>
      </c>
      <c r="H38" s="177">
        <f t="shared" si="20"/>
        <v>0</v>
      </c>
      <c r="I38" s="177">
        <f t="shared" si="20"/>
        <v>0</v>
      </c>
      <c r="J38" s="177">
        <f t="shared" si="20"/>
        <v>0</v>
      </c>
      <c r="K38" s="177">
        <f t="shared" si="3"/>
        <v>6324</v>
      </c>
      <c r="L38" s="177">
        <f t="shared" si="4"/>
        <v>6450.4800000000005</v>
      </c>
    </row>
    <row r="39" spans="1:63" s="85" customFormat="1" x14ac:dyDescent="0.2">
      <c r="A39" s="99">
        <v>343</v>
      </c>
      <c r="B39" s="100" t="s">
        <v>91</v>
      </c>
      <c r="C39" s="134">
        <v>6200</v>
      </c>
      <c r="D39" s="133">
        <v>6200</v>
      </c>
      <c r="E39" s="133"/>
      <c r="F39" s="133"/>
      <c r="G39" s="133"/>
      <c r="H39" s="133"/>
      <c r="I39" s="133"/>
      <c r="J39" s="133"/>
      <c r="K39" s="177"/>
      <c r="L39" s="177">
        <f t="shared" si="4"/>
        <v>0</v>
      </c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</row>
    <row r="40" spans="1:63" s="4" customFormat="1" ht="25.5" x14ac:dyDescent="0.2">
      <c r="A40" s="169">
        <v>42</v>
      </c>
      <c r="B40" s="170" t="s">
        <v>136</v>
      </c>
      <c r="C40" s="177">
        <f>SUM(C41)</f>
        <v>399</v>
      </c>
      <c r="D40" s="177">
        <f t="shared" ref="D40:J40" si="21">SUM(D41)</f>
        <v>399</v>
      </c>
      <c r="E40" s="177">
        <f t="shared" si="21"/>
        <v>0</v>
      </c>
      <c r="F40" s="177">
        <f t="shared" si="21"/>
        <v>0</v>
      </c>
      <c r="G40" s="177">
        <f t="shared" si="21"/>
        <v>0</v>
      </c>
      <c r="H40" s="177">
        <f t="shared" si="21"/>
        <v>0</v>
      </c>
      <c r="I40" s="177">
        <f t="shared" si="21"/>
        <v>0</v>
      </c>
      <c r="J40" s="177">
        <f t="shared" si="21"/>
        <v>0</v>
      </c>
      <c r="K40" s="177">
        <f t="shared" si="3"/>
        <v>406.98</v>
      </c>
      <c r="L40" s="177">
        <f t="shared" si="4"/>
        <v>415.11959999999999</v>
      </c>
    </row>
    <row r="41" spans="1:63" s="157" customFormat="1" x14ac:dyDescent="0.2">
      <c r="A41" s="99">
        <v>422</v>
      </c>
      <c r="B41" s="100" t="s">
        <v>31</v>
      </c>
      <c r="C41" s="134">
        <v>399</v>
      </c>
      <c r="D41" s="133">
        <v>399</v>
      </c>
      <c r="E41" s="133"/>
      <c r="F41" s="133"/>
      <c r="G41" s="133"/>
      <c r="H41" s="133"/>
      <c r="I41" s="133"/>
      <c r="J41" s="133"/>
      <c r="K41" s="177"/>
      <c r="L41" s="177">
        <f t="shared" si="4"/>
        <v>0</v>
      </c>
    </row>
    <row r="42" spans="1:63" s="85" customFormat="1" x14ac:dyDescent="0.2">
      <c r="A42" s="99"/>
      <c r="B42" s="100"/>
      <c r="C42" s="133"/>
      <c r="D42" s="133"/>
      <c r="E42" s="133"/>
      <c r="F42" s="133"/>
      <c r="G42" s="133"/>
      <c r="H42" s="133"/>
      <c r="I42" s="133"/>
      <c r="J42" s="133"/>
      <c r="K42" s="177"/>
      <c r="L42" s="177">
        <f t="shared" si="4"/>
        <v>0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</row>
    <row r="43" spans="1:63" s="85" customFormat="1" ht="25.5" x14ac:dyDescent="0.2">
      <c r="A43" s="97" t="s">
        <v>48</v>
      </c>
      <c r="B43" s="88" t="s">
        <v>49</v>
      </c>
      <c r="C43" s="161">
        <f>SUM(C44)</f>
        <v>773086</v>
      </c>
      <c r="D43" s="161">
        <f t="shared" ref="D43:J43" si="22">SUM(D44)</f>
        <v>773086</v>
      </c>
      <c r="E43" s="161">
        <f t="shared" si="22"/>
        <v>0</v>
      </c>
      <c r="F43" s="161">
        <f t="shared" si="22"/>
        <v>0</v>
      </c>
      <c r="G43" s="161">
        <f t="shared" si="22"/>
        <v>0</v>
      </c>
      <c r="H43" s="161">
        <f t="shared" si="22"/>
        <v>0</v>
      </c>
      <c r="I43" s="161">
        <f t="shared" si="22"/>
        <v>0</v>
      </c>
      <c r="J43" s="161">
        <f t="shared" si="22"/>
        <v>0</v>
      </c>
      <c r="K43" s="161">
        <f t="shared" si="3"/>
        <v>788547.72</v>
      </c>
      <c r="L43" s="161">
        <f t="shared" si="4"/>
        <v>804318.6743999999</v>
      </c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</row>
    <row r="44" spans="1:63" s="4" customFormat="1" x14ac:dyDescent="0.2">
      <c r="A44" s="164">
        <v>32</v>
      </c>
      <c r="B44" s="197" t="s">
        <v>133</v>
      </c>
      <c r="C44" s="177">
        <f>SUM(C45:C47)</f>
        <v>773086</v>
      </c>
      <c r="D44" s="177">
        <f t="shared" ref="D44:J44" si="23">SUM(D45:D47)</f>
        <v>773086</v>
      </c>
      <c r="E44" s="177">
        <f t="shared" si="23"/>
        <v>0</v>
      </c>
      <c r="F44" s="177">
        <f t="shared" si="23"/>
        <v>0</v>
      </c>
      <c r="G44" s="177">
        <f t="shared" si="23"/>
        <v>0</v>
      </c>
      <c r="H44" s="177">
        <f t="shared" si="23"/>
        <v>0</v>
      </c>
      <c r="I44" s="177">
        <f t="shared" si="23"/>
        <v>0</v>
      </c>
      <c r="J44" s="177">
        <f t="shared" si="23"/>
        <v>0</v>
      </c>
      <c r="K44" s="177">
        <f t="shared" si="3"/>
        <v>788547.72</v>
      </c>
      <c r="L44" s="177">
        <f t="shared" si="4"/>
        <v>804318.6743999999</v>
      </c>
    </row>
    <row r="45" spans="1:63" x14ac:dyDescent="0.2">
      <c r="A45" s="99">
        <v>322</v>
      </c>
      <c r="B45" s="100" t="s">
        <v>27</v>
      </c>
      <c r="C45" s="134">
        <v>426925</v>
      </c>
      <c r="D45" s="133">
        <v>426925</v>
      </c>
      <c r="E45" s="133"/>
      <c r="F45" s="133"/>
      <c r="G45" s="133"/>
      <c r="H45" s="133"/>
      <c r="I45" s="133"/>
      <c r="J45" s="133"/>
      <c r="K45" s="177"/>
      <c r="L45" s="177">
        <f t="shared" si="4"/>
        <v>0</v>
      </c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</row>
    <row r="46" spans="1:63" s="212" customFormat="1" x14ac:dyDescent="0.2">
      <c r="A46" s="99">
        <v>322</v>
      </c>
      <c r="B46" s="100" t="s">
        <v>27</v>
      </c>
      <c r="C46" s="134">
        <v>333161</v>
      </c>
      <c r="D46" s="133">
        <v>333161</v>
      </c>
      <c r="E46" s="133"/>
      <c r="F46" s="133"/>
      <c r="G46" s="133"/>
      <c r="H46" s="133"/>
      <c r="I46" s="133"/>
      <c r="J46" s="133"/>
      <c r="K46" s="177"/>
      <c r="L46" s="177"/>
    </row>
    <row r="47" spans="1:63" x14ac:dyDescent="0.2">
      <c r="A47" s="99">
        <v>323</v>
      </c>
      <c r="B47" s="100" t="s">
        <v>28</v>
      </c>
      <c r="C47" s="134">
        <f>SUM(D47:J47)</f>
        <v>13000</v>
      </c>
      <c r="D47" s="133">
        <v>13000</v>
      </c>
      <c r="E47" s="133"/>
      <c r="F47" s="133"/>
      <c r="G47" s="133"/>
      <c r="H47" s="133"/>
      <c r="I47" s="133"/>
      <c r="J47" s="133"/>
      <c r="K47" s="177"/>
      <c r="L47" s="177">
        <f t="shared" si="4"/>
        <v>0</v>
      </c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</row>
    <row r="48" spans="1:63" s="124" customFormat="1" x14ac:dyDescent="0.2">
      <c r="A48" s="95" t="s">
        <v>83</v>
      </c>
      <c r="B48" s="86" t="s">
        <v>69</v>
      </c>
      <c r="C48" s="161">
        <f>SUM(C49)</f>
        <v>26500</v>
      </c>
      <c r="D48" s="161">
        <f t="shared" ref="D48:J52" si="24">SUM(D49)</f>
        <v>26500</v>
      </c>
      <c r="E48" s="161">
        <f t="shared" si="24"/>
        <v>0</v>
      </c>
      <c r="F48" s="161">
        <f t="shared" si="24"/>
        <v>0</v>
      </c>
      <c r="G48" s="161">
        <f t="shared" si="24"/>
        <v>0</v>
      </c>
      <c r="H48" s="161">
        <f t="shared" si="24"/>
        <v>0</v>
      </c>
      <c r="I48" s="161">
        <f t="shared" si="24"/>
        <v>0</v>
      </c>
      <c r="J48" s="161">
        <f t="shared" si="24"/>
        <v>0</v>
      </c>
      <c r="K48" s="161">
        <f t="shared" si="3"/>
        <v>27030</v>
      </c>
      <c r="L48" s="161">
        <f t="shared" si="4"/>
        <v>27570.600000000002</v>
      </c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</row>
    <row r="49" spans="1:63" s="124" customFormat="1" x14ac:dyDescent="0.2">
      <c r="A49" s="125" t="s">
        <v>92</v>
      </c>
      <c r="B49" s="89" t="s">
        <v>50</v>
      </c>
      <c r="C49" s="168">
        <v>26500</v>
      </c>
      <c r="D49" s="168">
        <v>26500</v>
      </c>
      <c r="E49" s="168">
        <f t="shared" ref="E49:J49" si="25">SUM(E52)</f>
        <v>0</v>
      </c>
      <c r="F49" s="168">
        <f t="shared" si="25"/>
        <v>0</v>
      </c>
      <c r="G49" s="168">
        <f t="shared" si="25"/>
        <v>0</v>
      </c>
      <c r="H49" s="168">
        <f t="shared" si="25"/>
        <v>0</v>
      </c>
      <c r="I49" s="168">
        <f t="shared" si="25"/>
        <v>0</v>
      </c>
      <c r="J49" s="168">
        <f t="shared" si="25"/>
        <v>0</v>
      </c>
      <c r="K49" s="177">
        <f t="shared" si="3"/>
        <v>27030</v>
      </c>
      <c r="L49" s="177">
        <f t="shared" si="4"/>
        <v>27570.600000000002</v>
      </c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</row>
    <row r="50" spans="1:63" s="209" customFormat="1" x14ac:dyDescent="0.2">
      <c r="A50" s="179">
        <v>32</v>
      </c>
      <c r="B50" s="180" t="s">
        <v>160</v>
      </c>
      <c r="C50" s="158">
        <v>0</v>
      </c>
      <c r="D50" s="158">
        <v>0</v>
      </c>
      <c r="E50" s="158"/>
      <c r="F50" s="158"/>
      <c r="G50" s="158"/>
      <c r="H50" s="158"/>
      <c r="I50" s="158"/>
      <c r="J50" s="158"/>
      <c r="K50" s="177"/>
      <c r="L50" s="177"/>
    </row>
    <row r="51" spans="1:63" s="209" customFormat="1" x14ac:dyDescent="0.2">
      <c r="A51" s="179">
        <v>322</v>
      </c>
      <c r="B51" s="171" t="s">
        <v>160</v>
      </c>
      <c r="C51" s="158">
        <v>0</v>
      </c>
      <c r="D51" s="158">
        <v>0</v>
      </c>
      <c r="E51" s="158"/>
      <c r="F51" s="158"/>
      <c r="G51" s="158"/>
      <c r="H51" s="158"/>
      <c r="I51" s="158"/>
      <c r="J51" s="158"/>
      <c r="K51" s="177"/>
      <c r="L51" s="177"/>
    </row>
    <row r="52" spans="1:63" s="4" customFormat="1" ht="25.5" x14ac:dyDescent="0.2">
      <c r="A52" s="169">
        <v>42</v>
      </c>
      <c r="B52" s="170" t="s">
        <v>136</v>
      </c>
      <c r="C52" s="177">
        <v>26500</v>
      </c>
      <c r="D52" s="177">
        <v>26500</v>
      </c>
      <c r="E52" s="177">
        <f t="shared" ref="E52" si="26">SUM(E53)</f>
        <v>0</v>
      </c>
      <c r="F52" s="177">
        <f t="shared" si="24"/>
        <v>0</v>
      </c>
      <c r="G52" s="177">
        <f t="shared" si="24"/>
        <v>0</v>
      </c>
      <c r="H52" s="177">
        <f t="shared" si="24"/>
        <v>0</v>
      </c>
      <c r="I52" s="177">
        <f t="shared" si="24"/>
        <v>0</v>
      </c>
      <c r="J52" s="177">
        <f t="shared" si="24"/>
        <v>0</v>
      </c>
      <c r="K52" s="177">
        <f t="shared" si="3"/>
        <v>27030</v>
      </c>
      <c r="L52" s="177">
        <f t="shared" si="4"/>
        <v>27570.600000000002</v>
      </c>
    </row>
    <row r="53" spans="1:63" s="157" customFormat="1" x14ac:dyDescent="0.2">
      <c r="A53" s="179">
        <v>422</v>
      </c>
      <c r="B53" s="180" t="s">
        <v>31</v>
      </c>
      <c r="C53" s="133">
        <v>26500</v>
      </c>
      <c r="D53" s="133">
        <v>26500</v>
      </c>
      <c r="E53" s="131"/>
      <c r="F53" s="131"/>
      <c r="G53" s="131"/>
      <c r="H53" s="131"/>
      <c r="I53" s="131"/>
      <c r="J53" s="131"/>
      <c r="K53" s="177"/>
      <c r="L53" s="177">
        <f t="shared" si="4"/>
        <v>0</v>
      </c>
    </row>
    <row r="54" spans="1:63" s="157" customFormat="1" x14ac:dyDescent="0.2">
      <c r="A54" s="101" t="s">
        <v>93</v>
      </c>
      <c r="B54" s="89" t="s">
        <v>94</v>
      </c>
      <c r="C54" s="148">
        <f>SUM(C55)</f>
        <v>113150</v>
      </c>
      <c r="D54" s="148">
        <f t="shared" ref="D54:J54" si="27">SUM(D55)</f>
        <v>0</v>
      </c>
      <c r="E54" s="148">
        <f t="shared" si="27"/>
        <v>113150</v>
      </c>
      <c r="F54" s="148">
        <f t="shared" si="27"/>
        <v>0</v>
      </c>
      <c r="G54" s="148">
        <f t="shared" si="27"/>
        <v>0</v>
      </c>
      <c r="H54" s="148">
        <f t="shared" si="27"/>
        <v>0</v>
      </c>
      <c r="I54" s="148">
        <f t="shared" si="27"/>
        <v>0</v>
      </c>
      <c r="J54" s="148">
        <f t="shared" si="27"/>
        <v>0</v>
      </c>
      <c r="K54" s="148">
        <f t="shared" si="3"/>
        <v>115413</v>
      </c>
      <c r="L54" s="148">
        <f t="shared" si="4"/>
        <v>117721.26000000001</v>
      </c>
    </row>
    <row r="55" spans="1:63" s="149" customFormat="1" x14ac:dyDescent="0.2">
      <c r="A55" s="125" t="s">
        <v>51</v>
      </c>
      <c r="B55" s="103" t="s">
        <v>95</v>
      </c>
      <c r="C55" s="161">
        <f>SUM(C56+C67)</f>
        <v>113150</v>
      </c>
      <c r="D55" s="161">
        <f t="shared" ref="D55:J55" si="28">SUM(D56+D67)</f>
        <v>0</v>
      </c>
      <c r="E55" s="161">
        <f t="shared" si="28"/>
        <v>113150</v>
      </c>
      <c r="F55" s="161">
        <f t="shared" si="28"/>
        <v>0</v>
      </c>
      <c r="G55" s="161">
        <f t="shared" si="28"/>
        <v>0</v>
      </c>
      <c r="H55" s="161">
        <f t="shared" si="28"/>
        <v>0</v>
      </c>
      <c r="I55" s="161">
        <f t="shared" si="28"/>
        <v>0</v>
      </c>
      <c r="J55" s="161">
        <f t="shared" si="28"/>
        <v>0</v>
      </c>
      <c r="K55" s="161">
        <f t="shared" si="3"/>
        <v>115413</v>
      </c>
      <c r="L55" s="161">
        <f t="shared" si="4"/>
        <v>117721.26000000001</v>
      </c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</row>
    <row r="56" spans="1:63" s="149" customFormat="1" x14ac:dyDescent="0.2">
      <c r="A56" s="125" t="s">
        <v>83</v>
      </c>
      <c r="B56" s="103" t="s">
        <v>81</v>
      </c>
      <c r="C56" s="161">
        <f>SUM(C57)</f>
        <v>87150</v>
      </c>
      <c r="D56" s="161">
        <f t="shared" ref="D56:J56" si="29">SUM(D57)</f>
        <v>0</v>
      </c>
      <c r="E56" s="161">
        <f t="shared" si="29"/>
        <v>87150</v>
      </c>
      <c r="F56" s="161">
        <f t="shared" si="29"/>
        <v>0</v>
      </c>
      <c r="G56" s="161">
        <f t="shared" si="29"/>
        <v>0</v>
      </c>
      <c r="H56" s="161">
        <f t="shared" si="29"/>
        <v>0</v>
      </c>
      <c r="I56" s="161">
        <f t="shared" si="29"/>
        <v>0</v>
      </c>
      <c r="J56" s="161">
        <f t="shared" si="29"/>
        <v>0</v>
      </c>
      <c r="K56" s="161">
        <f t="shared" si="3"/>
        <v>88893</v>
      </c>
      <c r="L56" s="161">
        <f t="shared" si="4"/>
        <v>90670.86</v>
      </c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</row>
    <row r="57" spans="1:63" s="147" customFormat="1" ht="25.5" x14ac:dyDescent="0.2">
      <c r="A57" s="101" t="s">
        <v>48</v>
      </c>
      <c r="B57" s="89" t="s">
        <v>49</v>
      </c>
      <c r="C57" s="148">
        <f>SUM(C58+C64)</f>
        <v>87150</v>
      </c>
      <c r="D57" s="148">
        <f t="shared" ref="D57:J57" si="30">SUM(D58+D64)</f>
        <v>0</v>
      </c>
      <c r="E57" s="148">
        <f t="shared" si="30"/>
        <v>87150</v>
      </c>
      <c r="F57" s="148">
        <f t="shared" si="30"/>
        <v>0</v>
      </c>
      <c r="G57" s="148">
        <f t="shared" si="30"/>
        <v>0</v>
      </c>
      <c r="H57" s="148">
        <f t="shared" si="30"/>
        <v>0</v>
      </c>
      <c r="I57" s="148">
        <f t="shared" si="30"/>
        <v>0</v>
      </c>
      <c r="J57" s="148">
        <f t="shared" si="30"/>
        <v>0</v>
      </c>
      <c r="K57" s="148">
        <f t="shared" si="3"/>
        <v>88893</v>
      </c>
      <c r="L57" s="148">
        <f t="shared" si="4"/>
        <v>90670.86</v>
      </c>
    </row>
    <row r="58" spans="1:63" s="4" customFormat="1" x14ac:dyDescent="0.2">
      <c r="A58" s="169">
        <v>32</v>
      </c>
      <c r="B58" s="170" t="s">
        <v>133</v>
      </c>
      <c r="C58" s="177">
        <f>SUM(C59:C63)</f>
        <v>86150</v>
      </c>
      <c r="D58" s="177">
        <f t="shared" ref="D58:J58" si="31">SUM(D59:D63)</f>
        <v>0</v>
      </c>
      <c r="E58" s="177">
        <f t="shared" si="31"/>
        <v>86150</v>
      </c>
      <c r="F58" s="177">
        <f t="shared" si="31"/>
        <v>0</v>
      </c>
      <c r="G58" s="177">
        <f t="shared" si="31"/>
        <v>0</v>
      </c>
      <c r="H58" s="177">
        <f t="shared" si="31"/>
        <v>0</v>
      </c>
      <c r="I58" s="177">
        <f t="shared" si="31"/>
        <v>0</v>
      </c>
      <c r="J58" s="177">
        <f t="shared" si="31"/>
        <v>0</v>
      </c>
      <c r="K58" s="177">
        <f t="shared" si="3"/>
        <v>87873</v>
      </c>
      <c r="L58" s="177">
        <f t="shared" si="4"/>
        <v>89630.46</v>
      </c>
    </row>
    <row r="59" spans="1:63" s="146" customFormat="1" x14ac:dyDescent="0.2">
      <c r="A59" s="99">
        <v>321</v>
      </c>
      <c r="B59" s="100" t="s">
        <v>26</v>
      </c>
      <c r="C59" s="133">
        <v>10000</v>
      </c>
      <c r="D59" s="131"/>
      <c r="E59" s="133">
        <v>10000</v>
      </c>
      <c r="F59" s="131"/>
      <c r="G59" s="133"/>
      <c r="H59" s="131"/>
      <c r="I59" s="131"/>
      <c r="J59" s="131"/>
      <c r="K59" s="177"/>
      <c r="L59" s="177">
        <f t="shared" si="4"/>
        <v>0</v>
      </c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</row>
    <row r="60" spans="1:63" s="146" customFormat="1" x14ac:dyDescent="0.2">
      <c r="A60" s="99">
        <v>322</v>
      </c>
      <c r="B60" s="100" t="s">
        <v>73</v>
      </c>
      <c r="C60" s="133">
        <v>34200</v>
      </c>
      <c r="D60" s="131"/>
      <c r="E60" s="133">
        <v>34200</v>
      </c>
      <c r="F60" s="133"/>
      <c r="G60" s="133"/>
      <c r="H60" s="131"/>
      <c r="I60" s="131"/>
      <c r="J60" s="131"/>
      <c r="K60" s="177"/>
      <c r="L60" s="177">
        <f t="shared" si="4"/>
        <v>0</v>
      </c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</row>
    <row r="61" spans="1:63" s="146" customFormat="1" x14ac:dyDescent="0.2">
      <c r="A61" s="99">
        <v>323</v>
      </c>
      <c r="B61" s="100" t="s">
        <v>28</v>
      </c>
      <c r="C61" s="133">
        <v>23000</v>
      </c>
      <c r="D61" s="131"/>
      <c r="E61" s="133">
        <v>23000</v>
      </c>
      <c r="F61" s="133"/>
      <c r="G61" s="133"/>
      <c r="H61" s="131"/>
      <c r="I61" s="131"/>
      <c r="J61" s="131"/>
      <c r="K61" s="177"/>
      <c r="L61" s="177">
        <f t="shared" si="4"/>
        <v>0</v>
      </c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</row>
    <row r="62" spans="1:63" s="163" customFormat="1" x14ac:dyDescent="0.2">
      <c r="A62" s="99">
        <v>329</v>
      </c>
      <c r="B62" s="100" t="s">
        <v>29</v>
      </c>
      <c r="C62" s="133">
        <v>18950</v>
      </c>
      <c r="D62" s="131"/>
      <c r="E62" s="133">
        <v>18950</v>
      </c>
      <c r="F62" s="133"/>
      <c r="G62" s="133"/>
      <c r="H62" s="131"/>
      <c r="I62" s="131"/>
      <c r="J62" s="131"/>
      <c r="K62" s="177"/>
      <c r="L62" s="177">
        <f t="shared" si="4"/>
        <v>0</v>
      </c>
    </row>
    <row r="63" spans="1:63" s="146" customFormat="1" x14ac:dyDescent="0.2">
      <c r="A63" s="99"/>
      <c r="B63" s="100"/>
      <c r="C63" s="133"/>
      <c r="D63" s="131"/>
      <c r="E63" s="133"/>
      <c r="F63" s="133"/>
      <c r="G63" s="133"/>
      <c r="H63" s="131"/>
      <c r="I63" s="131"/>
      <c r="J63" s="131"/>
      <c r="K63" s="177"/>
      <c r="L63" s="177">
        <f t="shared" si="4"/>
        <v>0</v>
      </c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</row>
    <row r="64" spans="1:63" s="4" customFormat="1" x14ac:dyDescent="0.2">
      <c r="A64" s="169">
        <v>34</v>
      </c>
      <c r="B64" s="170" t="s">
        <v>135</v>
      </c>
      <c r="C64" s="177">
        <f>SUM(C65)</f>
        <v>1000</v>
      </c>
      <c r="D64" s="177">
        <f t="shared" ref="D64:J64" si="32">SUM(D65)</f>
        <v>0</v>
      </c>
      <c r="E64" s="177">
        <f t="shared" si="32"/>
        <v>1000</v>
      </c>
      <c r="F64" s="177">
        <f t="shared" si="32"/>
        <v>0</v>
      </c>
      <c r="G64" s="177">
        <f t="shared" si="32"/>
        <v>0</v>
      </c>
      <c r="H64" s="177">
        <f t="shared" si="32"/>
        <v>0</v>
      </c>
      <c r="I64" s="177">
        <f t="shared" si="32"/>
        <v>0</v>
      </c>
      <c r="J64" s="177">
        <f t="shared" si="32"/>
        <v>0</v>
      </c>
      <c r="K64" s="177">
        <f t="shared" si="3"/>
        <v>1020</v>
      </c>
      <c r="L64" s="177">
        <f t="shared" si="4"/>
        <v>1040.3999999999999</v>
      </c>
    </row>
    <row r="65" spans="1:63" s="146" customFormat="1" x14ac:dyDescent="0.2">
      <c r="A65" s="99">
        <v>343</v>
      </c>
      <c r="B65" s="100" t="s">
        <v>30</v>
      </c>
      <c r="C65" s="133">
        <v>1000</v>
      </c>
      <c r="D65" s="131"/>
      <c r="E65" s="133">
        <v>1000</v>
      </c>
      <c r="F65" s="133"/>
      <c r="G65" s="133"/>
      <c r="H65" s="131"/>
      <c r="I65" s="131"/>
      <c r="J65" s="131"/>
      <c r="K65" s="177"/>
      <c r="L65" s="177">
        <f t="shared" si="4"/>
        <v>0</v>
      </c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</row>
    <row r="66" spans="1:63" s="157" customFormat="1" x14ac:dyDescent="0.2">
      <c r="A66" s="99"/>
      <c r="B66" s="100"/>
      <c r="C66" s="133"/>
      <c r="D66" s="131"/>
      <c r="E66" s="133"/>
      <c r="F66" s="133"/>
      <c r="G66" s="133"/>
      <c r="H66" s="131"/>
      <c r="I66" s="131"/>
      <c r="J66" s="131"/>
      <c r="K66" s="177"/>
      <c r="L66" s="177">
        <f t="shared" si="4"/>
        <v>0</v>
      </c>
    </row>
    <row r="67" spans="1:63" s="149" customFormat="1" x14ac:dyDescent="0.2">
      <c r="A67" s="125" t="s">
        <v>68</v>
      </c>
      <c r="B67" s="210" t="s">
        <v>69</v>
      </c>
      <c r="C67" s="161">
        <f>SUM(C68)</f>
        <v>26000</v>
      </c>
      <c r="D67" s="161">
        <f t="shared" ref="D67:J69" si="33">SUM(D68)</f>
        <v>0</v>
      </c>
      <c r="E67" s="161">
        <f t="shared" si="33"/>
        <v>26000</v>
      </c>
      <c r="F67" s="161">
        <f t="shared" si="33"/>
        <v>0</v>
      </c>
      <c r="G67" s="161">
        <f t="shared" si="33"/>
        <v>0</v>
      </c>
      <c r="H67" s="161">
        <f t="shared" si="33"/>
        <v>0</v>
      </c>
      <c r="I67" s="161">
        <f t="shared" si="33"/>
        <v>0</v>
      </c>
      <c r="J67" s="161">
        <f t="shared" si="33"/>
        <v>0</v>
      </c>
      <c r="K67" s="161">
        <f t="shared" si="3"/>
        <v>26520</v>
      </c>
      <c r="L67" s="161">
        <f t="shared" si="4"/>
        <v>27050.399999999998</v>
      </c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</row>
    <row r="68" spans="1:63" s="147" customFormat="1" x14ac:dyDescent="0.2">
      <c r="A68" s="101" t="s">
        <v>59</v>
      </c>
      <c r="B68" s="89" t="s">
        <v>50</v>
      </c>
      <c r="C68" s="148">
        <f>SUM(C69)</f>
        <v>26000</v>
      </c>
      <c r="D68" s="148">
        <f t="shared" si="33"/>
        <v>0</v>
      </c>
      <c r="E68" s="148">
        <v>26000</v>
      </c>
      <c r="F68" s="148">
        <f t="shared" si="33"/>
        <v>0</v>
      </c>
      <c r="G68" s="148">
        <f t="shared" si="33"/>
        <v>0</v>
      </c>
      <c r="H68" s="148">
        <f t="shared" si="33"/>
        <v>0</v>
      </c>
      <c r="I68" s="148">
        <f t="shared" si="33"/>
        <v>0</v>
      </c>
      <c r="J68" s="148">
        <f t="shared" si="33"/>
        <v>0</v>
      </c>
      <c r="K68" s="148">
        <f t="shared" si="3"/>
        <v>26520</v>
      </c>
      <c r="L68" s="148">
        <f t="shared" si="4"/>
        <v>27050.399999999998</v>
      </c>
    </row>
    <row r="69" spans="1:63" s="4" customFormat="1" ht="25.5" x14ac:dyDescent="0.2">
      <c r="A69" s="169">
        <v>42</v>
      </c>
      <c r="B69" s="170" t="s">
        <v>136</v>
      </c>
      <c r="C69" s="177">
        <v>26000</v>
      </c>
      <c r="D69" s="177">
        <f t="shared" si="33"/>
        <v>0</v>
      </c>
      <c r="E69" s="177">
        <v>26000</v>
      </c>
      <c r="F69" s="177">
        <f t="shared" si="33"/>
        <v>0</v>
      </c>
      <c r="G69" s="177">
        <f t="shared" si="33"/>
        <v>0</v>
      </c>
      <c r="H69" s="177">
        <f t="shared" si="33"/>
        <v>0</v>
      </c>
      <c r="I69" s="177">
        <f t="shared" si="33"/>
        <v>0</v>
      </c>
      <c r="J69" s="177">
        <f t="shared" si="33"/>
        <v>0</v>
      </c>
      <c r="K69" s="177">
        <f t="shared" si="3"/>
        <v>26520</v>
      </c>
      <c r="L69" s="177">
        <f t="shared" si="4"/>
        <v>27050.399999999998</v>
      </c>
    </row>
    <row r="70" spans="1:63" s="124" customFormat="1" x14ac:dyDescent="0.2">
      <c r="A70" s="99">
        <v>422</v>
      </c>
      <c r="B70" s="100" t="s">
        <v>31</v>
      </c>
      <c r="C70" s="134">
        <v>20000</v>
      </c>
      <c r="D70" s="133"/>
      <c r="E70" s="133">
        <v>20000</v>
      </c>
      <c r="F70" s="133"/>
      <c r="G70" s="133"/>
      <c r="H70" s="133"/>
      <c r="I70" s="133"/>
      <c r="J70" s="133"/>
      <c r="K70" s="177"/>
      <c r="L70" s="177">
        <f t="shared" si="4"/>
        <v>0</v>
      </c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</row>
    <row r="71" spans="1:63" s="200" customFormat="1" ht="25.5" x14ac:dyDescent="0.2">
      <c r="A71" s="99">
        <v>424</v>
      </c>
      <c r="B71" s="100" t="s">
        <v>138</v>
      </c>
      <c r="C71" s="134">
        <v>6000</v>
      </c>
      <c r="D71" s="133"/>
      <c r="E71" s="133">
        <v>6000</v>
      </c>
      <c r="F71" s="133"/>
      <c r="G71" s="133"/>
      <c r="H71" s="133"/>
      <c r="I71" s="133"/>
      <c r="J71" s="133"/>
      <c r="K71" s="177"/>
      <c r="L71" s="177"/>
    </row>
    <row r="72" spans="1:63" s="124" customFormat="1" ht="12" customHeight="1" x14ac:dyDescent="0.2">
      <c r="A72" s="138" t="s">
        <v>96</v>
      </c>
      <c r="B72" s="159" t="s">
        <v>98</v>
      </c>
      <c r="C72" s="167">
        <f>SUM(C73)</f>
        <v>762400</v>
      </c>
      <c r="D72" s="167">
        <f t="shared" ref="D72:J74" si="34">SUM(D73)</f>
        <v>0</v>
      </c>
      <c r="E72" s="167">
        <f t="shared" si="34"/>
        <v>0</v>
      </c>
      <c r="F72" s="148">
        <f t="shared" si="34"/>
        <v>762400</v>
      </c>
      <c r="G72" s="167">
        <f t="shared" si="34"/>
        <v>0</v>
      </c>
      <c r="H72" s="167">
        <f t="shared" si="34"/>
        <v>0</v>
      </c>
      <c r="I72" s="167">
        <f t="shared" si="34"/>
        <v>0</v>
      </c>
      <c r="J72" s="167">
        <f t="shared" si="34"/>
        <v>0</v>
      </c>
      <c r="K72" s="148">
        <f t="shared" ref="K72:K75" si="35">SUM(C72/100)*102</f>
        <v>777648</v>
      </c>
      <c r="L72" s="148">
        <f t="shared" si="4"/>
        <v>793200.96</v>
      </c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</row>
    <row r="73" spans="1:63" s="137" customFormat="1" ht="12" customHeight="1" x14ac:dyDescent="0.2">
      <c r="A73" s="95" t="s">
        <v>97</v>
      </c>
      <c r="B73" s="160" t="s">
        <v>98</v>
      </c>
      <c r="C73" s="199">
        <f>SUM(C74)</f>
        <v>762400</v>
      </c>
      <c r="D73" s="199">
        <f t="shared" si="34"/>
        <v>0</v>
      </c>
      <c r="E73" s="199">
        <f t="shared" si="34"/>
        <v>0</v>
      </c>
      <c r="F73" s="161">
        <f t="shared" si="34"/>
        <v>762400</v>
      </c>
      <c r="G73" s="199">
        <f t="shared" si="34"/>
        <v>0</v>
      </c>
      <c r="H73" s="199">
        <f t="shared" si="34"/>
        <v>0</v>
      </c>
      <c r="I73" s="199">
        <f t="shared" si="34"/>
        <v>0</v>
      </c>
      <c r="J73" s="199">
        <f t="shared" si="34"/>
        <v>0</v>
      </c>
      <c r="K73" s="161">
        <f t="shared" si="35"/>
        <v>777648</v>
      </c>
      <c r="L73" s="161">
        <f t="shared" si="4"/>
        <v>793200.96</v>
      </c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</row>
    <row r="74" spans="1:63" s="4" customFormat="1" ht="12.75" customHeight="1" x14ac:dyDescent="0.2">
      <c r="A74" s="102" t="s">
        <v>53</v>
      </c>
      <c r="B74" s="90" t="s">
        <v>54</v>
      </c>
      <c r="C74" s="183">
        <f>SUM(C75)</f>
        <v>762400</v>
      </c>
      <c r="D74" s="183">
        <f t="shared" si="34"/>
        <v>0</v>
      </c>
      <c r="E74" s="183">
        <f t="shared" si="34"/>
        <v>0</v>
      </c>
      <c r="F74" s="183">
        <f t="shared" si="34"/>
        <v>762400</v>
      </c>
      <c r="G74" s="183">
        <f t="shared" si="34"/>
        <v>0</v>
      </c>
      <c r="H74" s="183">
        <f t="shared" si="34"/>
        <v>0</v>
      </c>
      <c r="I74" s="183">
        <f t="shared" si="34"/>
        <v>0</v>
      </c>
      <c r="J74" s="183">
        <f t="shared" si="34"/>
        <v>0</v>
      </c>
      <c r="K74" s="183">
        <f t="shared" si="35"/>
        <v>777648</v>
      </c>
      <c r="L74" s="183">
        <f t="shared" si="4"/>
        <v>793200.96</v>
      </c>
    </row>
    <row r="75" spans="1:63" s="4" customFormat="1" x14ac:dyDescent="0.2">
      <c r="A75" s="125" t="s">
        <v>65</v>
      </c>
      <c r="B75" s="103" t="s">
        <v>66</v>
      </c>
      <c r="C75" s="161">
        <f t="shared" ref="C75:J75" si="36">SUM(C76+C84)</f>
        <v>762400</v>
      </c>
      <c r="D75" s="161">
        <f t="shared" si="36"/>
        <v>0</v>
      </c>
      <c r="E75" s="161">
        <f t="shared" si="36"/>
        <v>0</v>
      </c>
      <c r="F75" s="161">
        <f t="shared" si="36"/>
        <v>762400</v>
      </c>
      <c r="G75" s="161">
        <f t="shared" si="36"/>
        <v>0</v>
      </c>
      <c r="H75" s="161">
        <f t="shared" si="36"/>
        <v>0</v>
      </c>
      <c r="I75" s="161">
        <f t="shared" si="36"/>
        <v>0</v>
      </c>
      <c r="J75" s="161">
        <f t="shared" si="36"/>
        <v>0</v>
      </c>
      <c r="K75" s="161">
        <f t="shared" si="35"/>
        <v>777648</v>
      </c>
      <c r="L75" s="161">
        <f t="shared" si="4"/>
        <v>793200.96</v>
      </c>
    </row>
    <row r="76" spans="1:63" s="152" customFormat="1" x14ac:dyDescent="0.2">
      <c r="A76" s="150" t="s">
        <v>63</v>
      </c>
      <c r="B76" s="151" t="s">
        <v>55</v>
      </c>
      <c r="C76" s="148">
        <f>SUM(C77+C81)</f>
        <v>493000</v>
      </c>
      <c r="D76" s="148">
        <f t="shared" ref="D76:L76" si="37">SUM(D77+D81)</f>
        <v>0</v>
      </c>
      <c r="E76" s="148">
        <f t="shared" si="37"/>
        <v>0</v>
      </c>
      <c r="F76" s="148">
        <f t="shared" si="37"/>
        <v>493000</v>
      </c>
      <c r="G76" s="148">
        <f t="shared" si="37"/>
        <v>0</v>
      </c>
      <c r="H76" s="148">
        <f t="shared" si="37"/>
        <v>0</v>
      </c>
      <c r="I76" s="148">
        <f t="shared" si="37"/>
        <v>0</v>
      </c>
      <c r="J76" s="148">
        <f t="shared" si="37"/>
        <v>0</v>
      </c>
      <c r="K76" s="148">
        <f t="shared" si="37"/>
        <v>502860</v>
      </c>
      <c r="L76" s="148">
        <f t="shared" si="37"/>
        <v>512917.2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s="4" customFormat="1" x14ac:dyDescent="0.2">
      <c r="A77" s="169">
        <v>32</v>
      </c>
      <c r="B77" s="170" t="s">
        <v>133</v>
      </c>
      <c r="C77" s="177">
        <f>SUM(C78:C80)</f>
        <v>482000</v>
      </c>
      <c r="D77" s="177">
        <f t="shared" ref="D77:J77" si="38">SUM(D78:D80)</f>
        <v>0</v>
      </c>
      <c r="E77" s="177">
        <f t="shared" si="38"/>
        <v>0</v>
      </c>
      <c r="F77" s="177">
        <f t="shared" si="38"/>
        <v>482000</v>
      </c>
      <c r="G77" s="177">
        <f t="shared" si="38"/>
        <v>0</v>
      </c>
      <c r="H77" s="177">
        <f t="shared" si="38"/>
        <v>0</v>
      </c>
      <c r="I77" s="177">
        <f t="shared" si="38"/>
        <v>0</v>
      </c>
      <c r="J77" s="177">
        <f t="shared" si="38"/>
        <v>0</v>
      </c>
      <c r="K77" s="177">
        <f t="shared" ref="K77:K153" si="39">SUM(C77/100)*102</f>
        <v>491640</v>
      </c>
      <c r="L77" s="177">
        <f t="shared" ref="L77:L157" si="40">SUM(K77/100)*102</f>
        <v>501472.8</v>
      </c>
    </row>
    <row r="78" spans="1:63" s="4" customFormat="1" x14ac:dyDescent="0.2">
      <c r="A78" s="173">
        <v>322</v>
      </c>
      <c r="B78" s="162" t="s">
        <v>27</v>
      </c>
      <c r="C78" s="133">
        <v>470000</v>
      </c>
      <c r="D78" s="131"/>
      <c r="E78" s="131"/>
      <c r="F78" s="133">
        <v>470000</v>
      </c>
      <c r="G78" s="131"/>
      <c r="H78" s="131"/>
      <c r="I78" s="131"/>
      <c r="J78" s="131"/>
      <c r="K78" s="177"/>
      <c r="L78" s="177">
        <f t="shared" si="40"/>
        <v>0</v>
      </c>
    </row>
    <row r="79" spans="1:63" x14ac:dyDescent="0.2">
      <c r="A79" s="153">
        <v>323</v>
      </c>
      <c r="B79" s="100" t="s">
        <v>28</v>
      </c>
      <c r="C79" s="133">
        <v>10000</v>
      </c>
      <c r="D79" s="134"/>
      <c r="E79" s="133"/>
      <c r="F79" s="133">
        <v>10000</v>
      </c>
      <c r="G79" s="133"/>
      <c r="H79" s="133"/>
      <c r="I79" s="133"/>
      <c r="J79" s="133"/>
      <c r="K79" s="177"/>
      <c r="L79" s="177">
        <f t="shared" si="40"/>
        <v>0</v>
      </c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</row>
    <row r="80" spans="1:63" x14ac:dyDescent="0.2">
      <c r="A80" s="172">
        <v>329</v>
      </c>
      <c r="B80" s="171" t="s">
        <v>29</v>
      </c>
      <c r="C80" s="133">
        <f t="shared" ref="C80" si="41">SUM(D80:J80)</f>
        <v>2000</v>
      </c>
      <c r="D80" s="133"/>
      <c r="E80" s="133"/>
      <c r="F80" s="133">
        <v>2000</v>
      </c>
      <c r="G80" s="133"/>
      <c r="H80" s="133"/>
      <c r="I80" s="133"/>
      <c r="J80" s="133"/>
      <c r="K80" s="177"/>
      <c r="L80" s="177">
        <f t="shared" si="40"/>
        <v>0</v>
      </c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</row>
    <row r="81" spans="1:63" s="4" customFormat="1" ht="25.5" x14ac:dyDescent="0.2">
      <c r="A81" s="169">
        <v>42</v>
      </c>
      <c r="B81" s="170" t="s">
        <v>136</v>
      </c>
      <c r="C81" s="177">
        <f>SUM(C82)</f>
        <v>11000</v>
      </c>
      <c r="D81" s="177">
        <f t="shared" ref="D81:J81" si="42">SUM(D82)</f>
        <v>0</v>
      </c>
      <c r="E81" s="177">
        <f t="shared" si="42"/>
        <v>0</v>
      </c>
      <c r="F81" s="177">
        <f t="shared" si="42"/>
        <v>11000</v>
      </c>
      <c r="G81" s="177">
        <f t="shared" si="42"/>
        <v>0</v>
      </c>
      <c r="H81" s="177">
        <f t="shared" si="42"/>
        <v>0</v>
      </c>
      <c r="I81" s="177">
        <f t="shared" si="42"/>
        <v>0</v>
      </c>
      <c r="J81" s="177">
        <f t="shared" si="42"/>
        <v>0</v>
      </c>
      <c r="K81" s="177">
        <f t="shared" si="39"/>
        <v>11220</v>
      </c>
      <c r="L81" s="177">
        <f t="shared" si="40"/>
        <v>11444.4</v>
      </c>
    </row>
    <row r="82" spans="1:63" s="4" customFormat="1" ht="12.75" customHeight="1" x14ac:dyDescent="0.2">
      <c r="A82" s="172">
        <v>422</v>
      </c>
      <c r="B82" s="180" t="s">
        <v>31</v>
      </c>
      <c r="C82" s="133">
        <v>11000</v>
      </c>
      <c r="D82" s="131"/>
      <c r="E82" s="131"/>
      <c r="F82" s="133">
        <v>11000</v>
      </c>
      <c r="G82" s="131"/>
      <c r="H82" s="131"/>
      <c r="I82" s="131"/>
      <c r="J82" s="131"/>
      <c r="K82" s="177"/>
      <c r="L82" s="177">
        <f t="shared" si="40"/>
        <v>0</v>
      </c>
    </row>
    <row r="83" spans="1:63" s="4" customFormat="1" ht="12.75" customHeight="1" x14ac:dyDescent="0.2">
      <c r="A83" s="172"/>
      <c r="B83" s="180"/>
      <c r="C83" s="133"/>
      <c r="D83" s="131"/>
      <c r="E83" s="131"/>
      <c r="F83" s="133"/>
      <c r="G83" s="131"/>
      <c r="H83" s="131"/>
      <c r="I83" s="131"/>
      <c r="J83" s="131"/>
      <c r="K83" s="177"/>
      <c r="L83" s="177"/>
    </row>
    <row r="84" spans="1:63" s="4" customFormat="1" x14ac:dyDescent="0.2">
      <c r="A84" s="101" t="s">
        <v>62</v>
      </c>
      <c r="B84" s="89" t="s">
        <v>52</v>
      </c>
      <c r="C84" s="148">
        <f>SUM(C85+C87)</f>
        <v>269400</v>
      </c>
      <c r="D84" s="148">
        <f t="shared" ref="D84:J84" si="43">SUM(D85+D87)</f>
        <v>0</v>
      </c>
      <c r="E84" s="148">
        <f t="shared" si="43"/>
        <v>0</v>
      </c>
      <c r="F84" s="148">
        <f t="shared" si="43"/>
        <v>269400</v>
      </c>
      <c r="G84" s="148">
        <f t="shared" si="43"/>
        <v>0</v>
      </c>
      <c r="H84" s="148">
        <f t="shared" si="43"/>
        <v>0</v>
      </c>
      <c r="I84" s="148">
        <f t="shared" si="43"/>
        <v>0</v>
      </c>
      <c r="J84" s="148">
        <f t="shared" si="43"/>
        <v>0</v>
      </c>
      <c r="K84" s="148">
        <f t="shared" si="39"/>
        <v>274788</v>
      </c>
      <c r="L84" s="148">
        <f t="shared" si="40"/>
        <v>280283.76</v>
      </c>
    </row>
    <row r="85" spans="1:63" s="4" customFormat="1" x14ac:dyDescent="0.2">
      <c r="A85" s="169">
        <v>31</v>
      </c>
      <c r="B85" s="170" t="s">
        <v>134</v>
      </c>
      <c r="C85" s="177">
        <f>SUM(C86)</f>
        <v>94400</v>
      </c>
      <c r="D85" s="177">
        <f t="shared" ref="D85:J85" si="44">SUM(D86)</f>
        <v>0</v>
      </c>
      <c r="E85" s="177">
        <f t="shared" si="44"/>
        <v>0</v>
      </c>
      <c r="F85" s="177">
        <f t="shared" si="44"/>
        <v>94400</v>
      </c>
      <c r="G85" s="177">
        <f t="shared" si="44"/>
        <v>0</v>
      </c>
      <c r="H85" s="177">
        <f t="shared" si="44"/>
        <v>0</v>
      </c>
      <c r="I85" s="177">
        <f t="shared" si="44"/>
        <v>0</v>
      </c>
      <c r="J85" s="177">
        <f t="shared" si="44"/>
        <v>0</v>
      </c>
      <c r="K85" s="177">
        <f t="shared" si="39"/>
        <v>96288</v>
      </c>
      <c r="L85" s="177">
        <f t="shared" si="40"/>
        <v>98213.759999999995</v>
      </c>
    </row>
    <row r="86" spans="1:63" s="152" customFormat="1" x14ac:dyDescent="0.2">
      <c r="A86" s="172">
        <v>311</v>
      </c>
      <c r="B86" s="171" t="s">
        <v>23</v>
      </c>
      <c r="C86" s="158">
        <v>94400</v>
      </c>
      <c r="D86" s="177"/>
      <c r="E86" s="177">
        <f t="shared" ref="E86:J86" si="45">SUM(E88)</f>
        <v>0</v>
      </c>
      <c r="F86" s="158">
        <v>94400</v>
      </c>
      <c r="G86" s="177"/>
      <c r="H86" s="177">
        <f t="shared" si="45"/>
        <v>0</v>
      </c>
      <c r="I86" s="177">
        <f t="shared" si="45"/>
        <v>0</v>
      </c>
      <c r="J86" s="177">
        <f t="shared" si="45"/>
        <v>0</v>
      </c>
      <c r="K86" s="177"/>
      <c r="L86" s="177">
        <f t="shared" si="40"/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s="4" customFormat="1" x14ac:dyDescent="0.2">
      <c r="A87" s="169">
        <v>32</v>
      </c>
      <c r="B87" s="170" t="s">
        <v>133</v>
      </c>
      <c r="C87" s="177">
        <f>SUM(C88)</f>
        <v>175000</v>
      </c>
      <c r="D87" s="177">
        <f t="shared" ref="D87:J87" si="46">SUM(D88)</f>
        <v>0</v>
      </c>
      <c r="E87" s="177">
        <f t="shared" si="46"/>
        <v>0</v>
      </c>
      <c r="F87" s="177">
        <f t="shared" si="46"/>
        <v>175000</v>
      </c>
      <c r="G87" s="177">
        <f t="shared" si="46"/>
        <v>0</v>
      </c>
      <c r="H87" s="177">
        <f t="shared" si="46"/>
        <v>0</v>
      </c>
      <c r="I87" s="177">
        <f t="shared" si="46"/>
        <v>0</v>
      </c>
      <c r="J87" s="177">
        <f t="shared" si="46"/>
        <v>0</v>
      </c>
      <c r="K87" s="177">
        <f t="shared" si="39"/>
        <v>178500</v>
      </c>
      <c r="L87" s="177">
        <f t="shared" si="40"/>
        <v>182070</v>
      </c>
    </row>
    <row r="88" spans="1:63" s="4" customFormat="1" x14ac:dyDescent="0.2">
      <c r="A88" s="172">
        <v>322</v>
      </c>
      <c r="B88" s="171" t="s">
        <v>99</v>
      </c>
      <c r="C88" s="133">
        <f>SUM(D88:J88)</f>
        <v>175000</v>
      </c>
      <c r="D88" s="131"/>
      <c r="E88" s="131"/>
      <c r="F88" s="133">
        <v>175000</v>
      </c>
      <c r="G88" s="131"/>
      <c r="H88" s="131"/>
      <c r="I88" s="131"/>
      <c r="J88" s="131"/>
      <c r="K88" s="177"/>
      <c r="L88" s="177">
        <f t="shared" si="40"/>
        <v>0</v>
      </c>
    </row>
    <row r="89" spans="1:63" x14ac:dyDescent="0.2">
      <c r="A89" s="138" t="s">
        <v>67</v>
      </c>
      <c r="B89" s="139" t="s">
        <v>75</v>
      </c>
      <c r="C89" s="184">
        <f>SUM(C90+C121+C126+C137)</f>
        <v>12350600</v>
      </c>
      <c r="D89" s="184">
        <f t="shared" ref="D89:J89" si="47">SUM(D90+D121+D126+D137)</f>
        <v>0</v>
      </c>
      <c r="E89" s="184">
        <f t="shared" si="47"/>
        <v>0</v>
      </c>
      <c r="F89" s="184"/>
      <c r="G89" s="184">
        <f t="shared" si="47"/>
        <v>12350600</v>
      </c>
      <c r="H89" s="184">
        <f t="shared" si="47"/>
        <v>0</v>
      </c>
      <c r="I89" s="184">
        <f t="shared" si="47"/>
        <v>0</v>
      </c>
      <c r="J89" s="184">
        <f t="shared" si="47"/>
        <v>0</v>
      </c>
      <c r="K89" s="148">
        <f t="shared" si="39"/>
        <v>12597612</v>
      </c>
      <c r="L89" s="148">
        <f t="shared" si="40"/>
        <v>12849564.24</v>
      </c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</row>
    <row r="90" spans="1:63" s="124" customFormat="1" x14ac:dyDescent="0.2">
      <c r="A90" s="95" t="s">
        <v>70</v>
      </c>
      <c r="B90" s="86" t="s">
        <v>100</v>
      </c>
      <c r="C90" s="161">
        <f>SUM(C91)</f>
        <v>11811600</v>
      </c>
      <c r="D90" s="161">
        <f t="shared" ref="D90:J90" si="48">SUM(D91)</f>
        <v>0</v>
      </c>
      <c r="E90" s="161">
        <f t="shared" si="48"/>
        <v>0</v>
      </c>
      <c r="F90" s="161">
        <f t="shared" si="48"/>
        <v>0</v>
      </c>
      <c r="G90" s="161">
        <f t="shared" si="48"/>
        <v>11811600</v>
      </c>
      <c r="H90" s="161">
        <f t="shared" si="48"/>
        <v>0</v>
      </c>
      <c r="I90" s="161">
        <f t="shared" si="48"/>
        <v>0</v>
      </c>
      <c r="J90" s="161">
        <f t="shared" si="48"/>
        <v>0</v>
      </c>
      <c r="K90" s="161">
        <f t="shared" si="39"/>
        <v>12047832</v>
      </c>
      <c r="L90" s="161">
        <f t="shared" si="40"/>
        <v>12288788.640000001</v>
      </c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</row>
    <row r="91" spans="1:63" s="127" customFormat="1" x14ac:dyDescent="0.2">
      <c r="A91" s="95" t="s">
        <v>57</v>
      </c>
      <c r="B91" s="86" t="s">
        <v>101</v>
      </c>
      <c r="C91" s="199">
        <f>SUM(C92+C108+C116)</f>
        <v>11811600</v>
      </c>
      <c r="D91" s="199">
        <f t="shared" ref="D91:J91" si="49">SUM(D92+D108+D116)</f>
        <v>0</v>
      </c>
      <c r="E91" s="199">
        <f t="shared" si="49"/>
        <v>0</v>
      </c>
      <c r="F91" s="199">
        <f t="shared" si="49"/>
        <v>0</v>
      </c>
      <c r="G91" s="199">
        <f t="shared" si="49"/>
        <v>11811600</v>
      </c>
      <c r="H91" s="199">
        <f t="shared" si="49"/>
        <v>0</v>
      </c>
      <c r="I91" s="199">
        <f t="shared" si="49"/>
        <v>0</v>
      </c>
      <c r="J91" s="199">
        <f t="shared" si="49"/>
        <v>0</v>
      </c>
      <c r="K91" s="161">
        <f t="shared" si="39"/>
        <v>12047832</v>
      </c>
      <c r="L91" s="161">
        <f t="shared" si="40"/>
        <v>12288788.640000001</v>
      </c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</row>
    <row r="92" spans="1:63" s="127" customFormat="1" x14ac:dyDescent="0.2">
      <c r="A92" s="95" t="s">
        <v>83</v>
      </c>
      <c r="B92" s="86" t="s">
        <v>81</v>
      </c>
      <c r="C92" s="161">
        <f>SUM(C93+C96+C100)</f>
        <v>11620000</v>
      </c>
      <c r="D92" s="161">
        <f t="shared" ref="D92:J92" si="50">SUM(D93+D96+D100)</f>
        <v>0</v>
      </c>
      <c r="E92" s="161">
        <f t="shared" si="50"/>
        <v>0</v>
      </c>
      <c r="F92" s="161">
        <f t="shared" si="50"/>
        <v>0</v>
      </c>
      <c r="G92" s="161">
        <f t="shared" si="50"/>
        <v>11620000</v>
      </c>
      <c r="H92" s="161">
        <f t="shared" si="50"/>
        <v>0</v>
      </c>
      <c r="I92" s="161">
        <f t="shared" si="50"/>
        <v>0</v>
      </c>
      <c r="J92" s="161">
        <f t="shared" si="50"/>
        <v>0</v>
      </c>
      <c r="K92" s="161">
        <f t="shared" si="39"/>
        <v>11852400</v>
      </c>
      <c r="L92" s="161">
        <f t="shared" si="40"/>
        <v>12089448</v>
      </c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</row>
    <row r="93" spans="1:63" s="124" customFormat="1" ht="25.5" x14ac:dyDescent="0.2">
      <c r="A93" s="138" t="s">
        <v>48</v>
      </c>
      <c r="B93" s="139" t="s">
        <v>49</v>
      </c>
      <c r="C93" s="148">
        <f>SUM(C94)</f>
        <v>0</v>
      </c>
      <c r="D93" s="148">
        <f t="shared" ref="D93:J94" si="51">SUM(D94)</f>
        <v>0</v>
      </c>
      <c r="E93" s="148">
        <f t="shared" si="51"/>
        <v>0</v>
      </c>
      <c r="F93" s="148">
        <f t="shared" si="51"/>
        <v>0</v>
      </c>
      <c r="G93" s="148">
        <f t="shared" si="51"/>
        <v>0</v>
      </c>
      <c r="H93" s="148">
        <f t="shared" si="51"/>
        <v>0</v>
      </c>
      <c r="I93" s="148">
        <f t="shared" si="51"/>
        <v>0</v>
      </c>
      <c r="J93" s="148">
        <f t="shared" si="51"/>
        <v>0</v>
      </c>
      <c r="K93" s="148">
        <f t="shared" si="39"/>
        <v>0</v>
      </c>
      <c r="L93" s="148">
        <f t="shared" si="40"/>
        <v>0</v>
      </c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</row>
    <row r="94" spans="1:63" s="4" customFormat="1" ht="25.5" x14ac:dyDescent="0.2">
      <c r="A94" s="169">
        <v>37</v>
      </c>
      <c r="B94" s="170" t="s">
        <v>137</v>
      </c>
      <c r="C94" s="177">
        <f>SUM(C95)</f>
        <v>0</v>
      </c>
      <c r="D94" s="177">
        <f t="shared" si="51"/>
        <v>0</v>
      </c>
      <c r="E94" s="177">
        <f t="shared" si="51"/>
        <v>0</v>
      </c>
      <c r="F94" s="177">
        <f t="shared" si="51"/>
        <v>0</v>
      </c>
      <c r="G94" s="177">
        <f t="shared" si="51"/>
        <v>0</v>
      </c>
      <c r="H94" s="177">
        <f t="shared" si="51"/>
        <v>0</v>
      </c>
      <c r="I94" s="177">
        <f t="shared" si="51"/>
        <v>0</v>
      </c>
      <c r="J94" s="177">
        <f t="shared" si="51"/>
        <v>0</v>
      </c>
      <c r="K94" s="177">
        <f t="shared" si="39"/>
        <v>0</v>
      </c>
      <c r="L94" s="177">
        <f t="shared" si="40"/>
        <v>0</v>
      </c>
    </row>
    <row r="95" spans="1:63" s="149" customFormat="1" ht="25.5" x14ac:dyDescent="0.2">
      <c r="A95" s="179">
        <v>372</v>
      </c>
      <c r="B95" s="180" t="s">
        <v>102</v>
      </c>
      <c r="C95" s="158"/>
      <c r="D95" s="177"/>
      <c r="E95" s="177"/>
      <c r="F95" s="177"/>
      <c r="G95" s="158">
        <v>0</v>
      </c>
      <c r="H95" s="177"/>
      <c r="I95" s="177"/>
      <c r="J95" s="177"/>
      <c r="K95" s="177"/>
      <c r="L95" s="177">
        <f t="shared" si="40"/>
        <v>0</v>
      </c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</row>
    <row r="96" spans="1:63" s="147" customFormat="1" ht="25.5" x14ac:dyDescent="0.2">
      <c r="A96" s="101" t="s">
        <v>74</v>
      </c>
      <c r="B96" s="89" t="s">
        <v>76</v>
      </c>
      <c r="C96" s="148">
        <f>SUM(C97)</f>
        <v>10800000</v>
      </c>
      <c r="D96" s="148">
        <f t="shared" ref="D96:J96" si="52">SUM(D97)</f>
        <v>0</v>
      </c>
      <c r="E96" s="148">
        <f t="shared" si="52"/>
        <v>0</v>
      </c>
      <c r="F96" s="148">
        <f t="shared" si="52"/>
        <v>0</v>
      </c>
      <c r="G96" s="148">
        <f t="shared" si="52"/>
        <v>10800000</v>
      </c>
      <c r="H96" s="148">
        <f t="shared" si="52"/>
        <v>0</v>
      </c>
      <c r="I96" s="148">
        <f t="shared" si="52"/>
        <v>0</v>
      </c>
      <c r="J96" s="148">
        <f t="shared" si="52"/>
        <v>0</v>
      </c>
      <c r="K96" s="148">
        <f t="shared" si="39"/>
        <v>11016000</v>
      </c>
      <c r="L96" s="148">
        <f t="shared" si="40"/>
        <v>11236320</v>
      </c>
    </row>
    <row r="97" spans="1:63" s="4" customFormat="1" x14ac:dyDescent="0.2">
      <c r="A97" s="169">
        <v>31</v>
      </c>
      <c r="B97" s="170" t="s">
        <v>134</v>
      </c>
      <c r="C97" s="177">
        <f>SUM(C98:C99)</f>
        <v>10800000</v>
      </c>
      <c r="D97" s="177">
        <f t="shared" ref="D97:J97" si="53">SUM(D98:D99)</f>
        <v>0</v>
      </c>
      <c r="E97" s="177">
        <f t="shared" si="53"/>
        <v>0</v>
      </c>
      <c r="F97" s="177">
        <f t="shared" si="53"/>
        <v>0</v>
      </c>
      <c r="G97" s="177">
        <f t="shared" si="53"/>
        <v>10800000</v>
      </c>
      <c r="H97" s="177">
        <f t="shared" si="53"/>
        <v>0</v>
      </c>
      <c r="I97" s="177">
        <f t="shared" si="53"/>
        <v>0</v>
      </c>
      <c r="J97" s="177">
        <f t="shared" si="53"/>
        <v>0</v>
      </c>
      <c r="K97" s="177">
        <f t="shared" si="39"/>
        <v>11016000</v>
      </c>
      <c r="L97" s="177">
        <f t="shared" si="40"/>
        <v>11236320</v>
      </c>
    </row>
    <row r="98" spans="1:63" s="124" customFormat="1" x14ac:dyDescent="0.2">
      <c r="A98" s="99">
        <v>311</v>
      </c>
      <c r="B98" s="100" t="s">
        <v>103</v>
      </c>
      <c r="C98" s="134">
        <v>9000000</v>
      </c>
      <c r="D98" s="133"/>
      <c r="E98" s="133"/>
      <c r="F98" s="133"/>
      <c r="G98" s="133">
        <v>9000000</v>
      </c>
      <c r="H98" s="135">
        <f>SUM(H99:H102)</f>
        <v>0</v>
      </c>
      <c r="I98" s="133"/>
      <c r="J98" s="133"/>
      <c r="K98" s="177"/>
      <c r="L98" s="177">
        <f t="shared" si="40"/>
        <v>0</v>
      </c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</row>
    <row r="99" spans="1:63" s="124" customFormat="1" x14ac:dyDescent="0.2">
      <c r="A99" s="98">
        <v>313</v>
      </c>
      <c r="B99" s="91" t="s">
        <v>25</v>
      </c>
      <c r="C99" s="134">
        <v>1800000</v>
      </c>
      <c r="D99" s="133"/>
      <c r="E99" s="133"/>
      <c r="F99" s="133"/>
      <c r="G99" s="133">
        <v>1800000</v>
      </c>
      <c r="H99" s="133"/>
      <c r="I99" s="133"/>
      <c r="J99" s="133"/>
      <c r="K99" s="177"/>
      <c r="L99" s="177">
        <f t="shared" si="40"/>
        <v>0</v>
      </c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</row>
    <row r="100" spans="1:63" s="4" customFormat="1" ht="25.5" x14ac:dyDescent="0.2">
      <c r="A100" s="138" t="s">
        <v>77</v>
      </c>
      <c r="B100" s="139" t="s">
        <v>104</v>
      </c>
      <c r="C100" s="148">
        <f>SUM(C101+C103+C106)</f>
        <v>820000</v>
      </c>
      <c r="D100" s="148">
        <f t="shared" ref="D100:J100" si="54">SUM(D101+D103)</f>
        <v>0</v>
      </c>
      <c r="E100" s="148">
        <f t="shared" si="54"/>
        <v>0</v>
      </c>
      <c r="F100" s="148">
        <f t="shared" si="54"/>
        <v>0</v>
      </c>
      <c r="G100" s="148">
        <f>SUM(G101+G103+G106)</f>
        <v>820000</v>
      </c>
      <c r="H100" s="148">
        <f t="shared" si="54"/>
        <v>0</v>
      </c>
      <c r="I100" s="148">
        <f t="shared" si="54"/>
        <v>0</v>
      </c>
      <c r="J100" s="148">
        <f t="shared" si="54"/>
        <v>0</v>
      </c>
      <c r="K100" s="148">
        <f t="shared" si="39"/>
        <v>836400</v>
      </c>
      <c r="L100" s="148">
        <f t="shared" si="40"/>
        <v>853128</v>
      </c>
    </row>
    <row r="101" spans="1:63" s="4" customFormat="1" x14ac:dyDescent="0.2">
      <c r="A101" s="169">
        <v>31</v>
      </c>
      <c r="B101" s="170" t="s">
        <v>134</v>
      </c>
      <c r="C101" s="177">
        <f>SUM(C102)</f>
        <v>280000</v>
      </c>
      <c r="D101" s="177">
        <f t="shared" ref="D101:J101" si="55">SUM(D102)</f>
        <v>0</v>
      </c>
      <c r="E101" s="177">
        <f t="shared" si="55"/>
        <v>0</v>
      </c>
      <c r="F101" s="177">
        <f t="shared" si="55"/>
        <v>0</v>
      </c>
      <c r="G101" s="177">
        <f t="shared" si="55"/>
        <v>280000</v>
      </c>
      <c r="H101" s="177">
        <f t="shared" si="55"/>
        <v>0</v>
      </c>
      <c r="I101" s="177">
        <f t="shared" si="55"/>
        <v>0</v>
      </c>
      <c r="J101" s="177">
        <f t="shared" si="55"/>
        <v>0</v>
      </c>
      <c r="K101" s="177">
        <f t="shared" si="39"/>
        <v>285600</v>
      </c>
      <c r="L101" s="177">
        <f t="shared" si="40"/>
        <v>291312</v>
      </c>
    </row>
    <row r="102" spans="1:63" s="124" customFormat="1" x14ac:dyDescent="0.2">
      <c r="A102" s="98">
        <v>312</v>
      </c>
      <c r="B102" s="91" t="s">
        <v>105</v>
      </c>
      <c r="C102" s="134">
        <f>SUM(D102:J102)</f>
        <v>280000</v>
      </c>
      <c r="D102" s="133"/>
      <c r="E102" s="133"/>
      <c r="F102" s="133"/>
      <c r="G102" s="133">
        <v>280000</v>
      </c>
      <c r="H102" s="133"/>
      <c r="I102" s="133"/>
      <c r="J102" s="133"/>
      <c r="K102" s="177"/>
      <c r="L102" s="177">
        <f t="shared" si="40"/>
        <v>0</v>
      </c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</row>
    <row r="103" spans="1:63" s="4" customFormat="1" x14ac:dyDescent="0.2">
      <c r="A103" s="169">
        <v>32</v>
      </c>
      <c r="B103" s="170" t="s">
        <v>133</v>
      </c>
      <c r="C103" s="177">
        <f>SUM(C104:C105)</f>
        <v>426000</v>
      </c>
      <c r="D103" s="177">
        <f t="shared" ref="D103:J103" si="56">SUM(D104)</f>
        <v>0</v>
      </c>
      <c r="E103" s="177">
        <f t="shared" si="56"/>
        <v>0</v>
      </c>
      <c r="F103" s="177">
        <f t="shared" si="56"/>
        <v>0</v>
      </c>
      <c r="G103" s="177">
        <f>SUM(G104:G105)</f>
        <v>426000</v>
      </c>
      <c r="H103" s="177">
        <f t="shared" si="56"/>
        <v>0</v>
      </c>
      <c r="I103" s="177">
        <f t="shared" si="56"/>
        <v>0</v>
      </c>
      <c r="J103" s="177">
        <f t="shared" si="56"/>
        <v>0</v>
      </c>
      <c r="K103" s="177">
        <f t="shared" si="39"/>
        <v>434520</v>
      </c>
      <c r="L103" s="177">
        <f t="shared" si="40"/>
        <v>443210.39999999997</v>
      </c>
    </row>
    <row r="104" spans="1:63" s="124" customFormat="1" x14ac:dyDescent="0.2">
      <c r="A104" s="98">
        <v>321</v>
      </c>
      <c r="B104" s="91" t="s">
        <v>79</v>
      </c>
      <c r="C104" s="134">
        <f>SUM(D104:J104)</f>
        <v>270000</v>
      </c>
      <c r="D104" s="133"/>
      <c r="E104" s="133"/>
      <c r="F104" s="133"/>
      <c r="G104" s="133">
        <v>270000</v>
      </c>
      <c r="H104" s="133"/>
      <c r="I104" s="133"/>
      <c r="J104" s="133"/>
      <c r="K104" s="177"/>
      <c r="L104" s="17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</row>
    <row r="105" spans="1:63" s="201" customFormat="1" ht="25.5" x14ac:dyDescent="0.2">
      <c r="A105" s="98">
        <v>329</v>
      </c>
      <c r="B105" s="91" t="s">
        <v>139</v>
      </c>
      <c r="C105" s="134">
        <v>156000</v>
      </c>
      <c r="D105" s="133"/>
      <c r="E105" s="133"/>
      <c r="F105" s="133"/>
      <c r="G105" s="133">
        <v>156000</v>
      </c>
      <c r="H105" s="133"/>
      <c r="I105" s="133"/>
      <c r="J105" s="133"/>
      <c r="K105" s="177"/>
      <c r="L105" s="177"/>
    </row>
    <row r="106" spans="1:63" s="201" customFormat="1" x14ac:dyDescent="0.2">
      <c r="A106" s="94">
        <v>34</v>
      </c>
      <c r="B106" s="202" t="s">
        <v>30</v>
      </c>
      <c r="C106" s="131">
        <v>114000</v>
      </c>
      <c r="D106" s="133"/>
      <c r="E106" s="133"/>
      <c r="F106" s="133"/>
      <c r="G106" s="131">
        <v>114000</v>
      </c>
      <c r="H106" s="133"/>
      <c r="I106" s="133"/>
      <c r="J106" s="133"/>
      <c r="K106" s="177">
        <f t="shared" si="39"/>
        <v>116280</v>
      </c>
      <c r="L106" s="177">
        <f t="shared" si="40"/>
        <v>118605.59999999999</v>
      </c>
    </row>
    <row r="107" spans="1:63" s="200" customFormat="1" x14ac:dyDescent="0.2">
      <c r="A107" s="98">
        <v>343</v>
      </c>
      <c r="B107" s="100" t="s">
        <v>30</v>
      </c>
      <c r="C107" s="134">
        <v>114000</v>
      </c>
      <c r="D107" s="133"/>
      <c r="E107" s="133"/>
      <c r="F107" s="133"/>
      <c r="G107" s="133">
        <v>114000</v>
      </c>
      <c r="H107" s="133"/>
      <c r="I107" s="133"/>
      <c r="J107" s="133"/>
      <c r="K107" s="177"/>
      <c r="L107" s="177"/>
    </row>
    <row r="108" spans="1:63" x14ac:dyDescent="0.2">
      <c r="A108" s="95" t="s">
        <v>65</v>
      </c>
      <c r="B108" s="160" t="s">
        <v>66</v>
      </c>
      <c r="C108" s="161">
        <f>SUM(C109)</f>
        <v>132600</v>
      </c>
      <c r="D108" s="161">
        <f t="shared" ref="D108:J109" si="57">SUM(D109)</f>
        <v>0</v>
      </c>
      <c r="E108" s="161">
        <f t="shared" si="57"/>
        <v>0</v>
      </c>
      <c r="F108" s="161">
        <f t="shared" si="57"/>
        <v>0</v>
      </c>
      <c r="G108" s="161">
        <f t="shared" si="57"/>
        <v>132600</v>
      </c>
      <c r="H108" s="161">
        <f t="shared" si="57"/>
        <v>0</v>
      </c>
      <c r="I108" s="161">
        <f t="shared" si="57"/>
        <v>0</v>
      </c>
      <c r="J108" s="161">
        <f t="shared" si="57"/>
        <v>0</v>
      </c>
      <c r="K108" s="161">
        <f t="shared" si="39"/>
        <v>135252</v>
      </c>
      <c r="L108" s="161">
        <f t="shared" si="40"/>
        <v>137957.04</v>
      </c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</row>
    <row r="109" spans="1:63" s="4" customFormat="1" ht="38.25" x14ac:dyDescent="0.2">
      <c r="A109" s="175" t="s">
        <v>64</v>
      </c>
      <c r="B109" s="139" t="s">
        <v>106</v>
      </c>
      <c r="C109" s="148">
        <f>SUM(C110+C114)</f>
        <v>132600</v>
      </c>
      <c r="D109" s="148">
        <f t="shared" si="57"/>
        <v>0</v>
      </c>
      <c r="E109" s="148">
        <f t="shared" si="57"/>
        <v>0</v>
      </c>
      <c r="F109" s="148">
        <f t="shared" si="57"/>
        <v>0</v>
      </c>
      <c r="G109" s="148">
        <f>SUM(G110+G114)</f>
        <v>132600</v>
      </c>
      <c r="H109" s="148">
        <f t="shared" si="57"/>
        <v>0</v>
      </c>
      <c r="I109" s="148">
        <f t="shared" si="57"/>
        <v>0</v>
      </c>
      <c r="J109" s="148">
        <f t="shared" si="57"/>
        <v>0</v>
      </c>
      <c r="K109" s="148">
        <f t="shared" si="39"/>
        <v>135252</v>
      </c>
      <c r="L109" s="148">
        <f t="shared" si="40"/>
        <v>137957.04</v>
      </c>
    </row>
    <row r="110" spans="1:63" s="4" customFormat="1" x14ac:dyDescent="0.2">
      <c r="A110" s="169">
        <v>32</v>
      </c>
      <c r="B110" s="170" t="s">
        <v>133</v>
      </c>
      <c r="C110" s="177">
        <f>SUM(C111:C113)</f>
        <v>62600</v>
      </c>
      <c r="D110" s="177">
        <f t="shared" ref="D110:J110" si="58">SUM(D111:D112)</f>
        <v>0</v>
      </c>
      <c r="E110" s="177">
        <f t="shared" si="58"/>
        <v>0</v>
      </c>
      <c r="F110" s="177">
        <f t="shared" si="58"/>
        <v>0</v>
      </c>
      <c r="G110" s="177">
        <f>SUM(G111:G113)</f>
        <v>62600</v>
      </c>
      <c r="H110" s="177">
        <f t="shared" si="58"/>
        <v>0</v>
      </c>
      <c r="I110" s="177">
        <f t="shared" si="58"/>
        <v>0</v>
      </c>
      <c r="J110" s="177">
        <f t="shared" si="58"/>
        <v>0</v>
      </c>
      <c r="K110" s="177">
        <f t="shared" si="39"/>
        <v>63852</v>
      </c>
      <c r="L110" s="177">
        <f t="shared" si="40"/>
        <v>65129.04</v>
      </c>
    </row>
    <row r="111" spans="1:63" s="4" customFormat="1" ht="12.75" customHeight="1" x14ac:dyDescent="0.2">
      <c r="A111" s="181">
        <v>322</v>
      </c>
      <c r="B111" s="182" t="s">
        <v>130</v>
      </c>
      <c r="C111" s="133">
        <v>30600</v>
      </c>
      <c r="D111" s="131"/>
      <c r="E111" s="131"/>
      <c r="F111" s="131"/>
      <c r="G111" s="133">
        <v>30600</v>
      </c>
      <c r="H111" s="131"/>
      <c r="I111" s="131"/>
      <c r="J111" s="131"/>
      <c r="K111" s="177"/>
      <c r="L111" s="177"/>
    </row>
    <row r="112" spans="1:63" s="4" customFormat="1" x14ac:dyDescent="0.2">
      <c r="A112" s="181">
        <v>323</v>
      </c>
      <c r="B112" s="174" t="s">
        <v>131</v>
      </c>
      <c r="C112" s="133">
        <v>28000</v>
      </c>
      <c r="D112" s="131"/>
      <c r="E112" s="131"/>
      <c r="F112" s="131"/>
      <c r="G112" s="133">
        <v>28000</v>
      </c>
      <c r="H112" s="131"/>
      <c r="I112" s="131"/>
      <c r="J112" s="131"/>
      <c r="K112" s="177"/>
      <c r="L112" s="177"/>
    </row>
    <row r="113" spans="1:63" s="4" customFormat="1" x14ac:dyDescent="0.2">
      <c r="A113" s="181">
        <v>329</v>
      </c>
      <c r="B113" s="174" t="s">
        <v>29</v>
      </c>
      <c r="C113" s="133">
        <v>4000</v>
      </c>
      <c r="D113" s="131"/>
      <c r="E113" s="131"/>
      <c r="F113" s="131"/>
      <c r="G113" s="133">
        <v>4000</v>
      </c>
      <c r="H113" s="131"/>
      <c r="I113" s="131"/>
      <c r="J113" s="131"/>
      <c r="K113" s="177"/>
      <c r="L113" s="177"/>
    </row>
    <row r="114" spans="1:63" s="4" customFormat="1" ht="25.5" x14ac:dyDescent="0.2">
      <c r="A114" s="203">
        <v>37</v>
      </c>
      <c r="B114" s="197" t="s">
        <v>102</v>
      </c>
      <c r="C114" s="131">
        <v>70000</v>
      </c>
      <c r="D114" s="131"/>
      <c r="E114" s="131"/>
      <c r="F114" s="131"/>
      <c r="G114" s="131">
        <v>70000</v>
      </c>
      <c r="H114" s="131"/>
      <c r="I114" s="131"/>
      <c r="J114" s="131"/>
      <c r="K114" s="177">
        <f t="shared" si="39"/>
        <v>71400</v>
      </c>
      <c r="L114" s="177">
        <f t="shared" si="40"/>
        <v>72828</v>
      </c>
    </row>
    <row r="115" spans="1:63" s="4" customFormat="1" ht="25.5" x14ac:dyDescent="0.2">
      <c r="A115" s="181">
        <v>372</v>
      </c>
      <c r="B115" s="174" t="s">
        <v>145</v>
      </c>
      <c r="C115" s="133">
        <v>70000</v>
      </c>
      <c r="D115" s="131"/>
      <c r="E115" s="131"/>
      <c r="F115" s="131"/>
      <c r="G115" s="133">
        <v>70000</v>
      </c>
      <c r="H115" s="131"/>
      <c r="I115" s="131"/>
      <c r="J115" s="131"/>
      <c r="K115" s="177"/>
      <c r="L115" s="177"/>
    </row>
    <row r="116" spans="1:63" s="152" customFormat="1" x14ac:dyDescent="0.2">
      <c r="A116" s="97" t="s">
        <v>68</v>
      </c>
      <c r="B116" s="88" t="s">
        <v>69</v>
      </c>
      <c r="C116" s="161">
        <f>SUM(C117)</f>
        <v>59000</v>
      </c>
      <c r="D116" s="161">
        <f t="shared" ref="D116:J117" si="59">SUM(D117)</f>
        <v>0</v>
      </c>
      <c r="E116" s="161">
        <f t="shared" si="59"/>
        <v>0</v>
      </c>
      <c r="F116" s="161">
        <f t="shared" si="59"/>
        <v>0</v>
      </c>
      <c r="G116" s="161">
        <f t="shared" si="59"/>
        <v>59000</v>
      </c>
      <c r="H116" s="161">
        <f t="shared" si="59"/>
        <v>0</v>
      </c>
      <c r="I116" s="161">
        <f t="shared" si="59"/>
        <v>0</v>
      </c>
      <c r="J116" s="161">
        <f t="shared" si="59"/>
        <v>0</v>
      </c>
      <c r="K116" s="161">
        <f t="shared" si="39"/>
        <v>60180</v>
      </c>
      <c r="L116" s="161">
        <f t="shared" si="40"/>
        <v>61383.6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s="4" customFormat="1" x14ac:dyDescent="0.2">
      <c r="A117" s="150" t="s">
        <v>59</v>
      </c>
      <c r="B117" s="151" t="s">
        <v>50</v>
      </c>
      <c r="C117" s="148">
        <f>SUM(C118)</f>
        <v>59000</v>
      </c>
      <c r="D117" s="148">
        <f t="shared" si="59"/>
        <v>0</v>
      </c>
      <c r="E117" s="148">
        <f t="shared" si="59"/>
        <v>0</v>
      </c>
      <c r="F117" s="148">
        <f t="shared" si="59"/>
        <v>0</v>
      </c>
      <c r="G117" s="148">
        <f t="shared" si="59"/>
        <v>59000</v>
      </c>
      <c r="H117" s="148">
        <f t="shared" si="59"/>
        <v>0</v>
      </c>
      <c r="I117" s="148">
        <f t="shared" si="59"/>
        <v>0</v>
      </c>
      <c r="J117" s="148">
        <f t="shared" si="59"/>
        <v>0</v>
      </c>
      <c r="K117" s="148">
        <f t="shared" si="39"/>
        <v>60180</v>
      </c>
      <c r="L117" s="148">
        <f t="shared" si="40"/>
        <v>61383.6</v>
      </c>
    </row>
    <row r="118" spans="1:63" s="4" customFormat="1" ht="25.5" x14ac:dyDescent="0.2">
      <c r="A118" s="169">
        <v>42</v>
      </c>
      <c r="B118" s="170" t="s">
        <v>136</v>
      </c>
      <c r="C118" s="177">
        <f>SUM(C119:C120)</f>
        <v>59000</v>
      </c>
      <c r="D118" s="177">
        <f t="shared" ref="D118:J118" si="60">SUM(D119:D120)</f>
        <v>0</v>
      </c>
      <c r="E118" s="177">
        <f t="shared" si="60"/>
        <v>0</v>
      </c>
      <c r="F118" s="177">
        <f t="shared" si="60"/>
        <v>0</v>
      </c>
      <c r="G118" s="177">
        <f t="shared" si="60"/>
        <v>59000</v>
      </c>
      <c r="H118" s="177">
        <f t="shared" si="60"/>
        <v>0</v>
      </c>
      <c r="I118" s="177">
        <f t="shared" si="60"/>
        <v>0</v>
      </c>
      <c r="J118" s="177">
        <f t="shared" si="60"/>
        <v>0</v>
      </c>
      <c r="K118" s="177">
        <f t="shared" si="39"/>
        <v>60180</v>
      </c>
      <c r="L118" s="177">
        <f t="shared" si="40"/>
        <v>61383.6</v>
      </c>
    </row>
    <row r="119" spans="1:63" x14ac:dyDescent="0.2">
      <c r="A119" s="99">
        <v>422</v>
      </c>
      <c r="B119" s="100" t="s">
        <v>132</v>
      </c>
      <c r="C119" s="134">
        <v>53000</v>
      </c>
      <c r="D119" s="133"/>
      <c r="E119" s="133"/>
      <c r="F119" s="136"/>
      <c r="G119" s="133">
        <v>53000</v>
      </c>
      <c r="H119" s="133"/>
      <c r="I119" s="133"/>
      <c r="J119" s="133"/>
      <c r="K119" s="177"/>
      <c r="L119" s="177">
        <f t="shared" si="40"/>
        <v>0</v>
      </c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</row>
    <row r="120" spans="1:63" ht="25.5" x14ac:dyDescent="0.2">
      <c r="A120" s="99">
        <v>424</v>
      </c>
      <c r="B120" s="100" t="s">
        <v>107</v>
      </c>
      <c r="C120" s="134">
        <v>6000</v>
      </c>
      <c r="D120" s="133"/>
      <c r="E120" s="133"/>
      <c r="F120" s="136">
        <v>0</v>
      </c>
      <c r="G120" s="133">
        <v>6000</v>
      </c>
      <c r="H120" s="133"/>
      <c r="I120" s="133"/>
      <c r="J120" s="133"/>
      <c r="K120" s="177"/>
      <c r="L120" s="177">
        <f t="shared" si="40"/>
        <v>0</v>
      </c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</row>
    <row r="121" spans="1:63" ht="25.5" x14ac:dyDescent="0.2">
      <c r="A121" s="95" t="s">
        <v>108</v>
      </c>
      <c r="B121" s="86" t="s">
        <v>109</v>
      </c>
      <c r="C121" s="161">
        <f>SUM(C122)</f>
        <v>200000</v>
      </c>
      <c r="D121" s="199">
        <f t="shared" ref="D121:J124" si="61">SUM(D122)</f>
        <v>0</v>
      </c>
      <c r="E121" s="199">
        <f t="shared" si="61"/>
        <v>0</v>
      </c>
      <c r="F121" s="199">
        <f t="shared" si="61"/>
        <v>0</v>
      </c>
      <c r="G121" s="161">
        <f t="shared" si="61"/>
        <v>200000</v>
      </c>
      <c r="H121" s="199">
        <f t="shared" si="61"/>
        <v>0</v>
      </c>
      <c r="I121" s="199">
        <f t="shared" si="61"/>
        <v>0</v>
      </c>
      <c r="J121" s="199">
        <f t="shared" si="61"/>
        <v>0</v>
      </c>
      <c r="K121" s="161">
        <f t="shared" si="39"/>
        <v>204000</v>
      </c>
      <c r="L121" s="161">
        <f t="shared" si="40"/>
        <v>208080</v>
      </c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</row>
    <row r="122" spans="1:63" s="4" customFormat="1" ht="25.5" x14ac:dyDescent="0.2">
      <c r="A122" s="95" t="s">
        <v>111</v>
      </c>
      <c r="B122" s="86" t="s">
        <v>110</v>
      </c>
      <c r="C122" s="161">
        <f>SUM(C123)</f>
        <v>200000</v>
      </c>
      <c r="D122" s="161">
        <f t="shared" si="61"/>
        <v>0</v>
      </c>
      <c r="E122" s="161">
        <f t="shared" si="61"/>
        <v>0</v>
      </c>
      <c r="F122" s="161">
        <f t="shared" si="61"/>
        <v>0</v>
      </c>
      <c r="G122" s="161">
        <f t="shared" si="61"/>
        <v>200000</v>
      </c>
      <c r="H122" s="161">
        <f t="shared" si="61"/>
        <v>0</v>
      </c>
      <c r="I122" s="161">
        <f t="shared" si="61"/>
        <v>0</v>
      </c>
      <c r="J122" s="161">
        <f t="shared" si="61"/>
        <v>0</v>
      </c>
      <c r="K122" s="161">
        <f t="shared" si="39"/>
        <v>204000</v>
      </c>
      <c r="L122" s="161">
        <f t="shared" si="40"/>
        <v>208080</v>
      </c>
    </row>
    <row r="123" spans="1:63" x14ac:dyDescent="0.2">
      <c r="A123" s="138" t="s">
        <v>59</v>
      </c>
      <c r="B123" s="139" t="s">
        <v>50</v>
      </c>
      <c r="C123" s="148">
        <f>SUM(C124)</f>
        <v>200000</v>
      </c>
      <c r="D123" s="148">
        <f t="shared" si="61"/>
        <v>0</v>
      </c>
      <c r="E123" s="148">
        <f t="shared" si="61"/>
        <v>0</v>
      </c>
      <c r="F123" s="148">
        <f t="shared" si="61"/>
        <v>0</v>
      </c>
      <c r="G123" s="148">
        <f t="shared" si="61"/>
        <v>200000</v>
      </c>
      <c r="H123" s="148">
        <f t="shared" si="61"/>
        <v>0</v>
      </c>
      <c r="I123" s="148">
        <f t="shared" si="61"/>
        <v>0</v>
      </c>
      <c r="J123" s="148">
        <f t="shared" si="61"/>
        <v>0</v>
      </c>
      <c r="K123" s="148">
        <f t="shared" si="39"/>
        <v>204000</v>
      </c>
      <c r="L123" s="148">
        <f t="shared" si="40"/>
        <v>208080</v>
      </c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</row>
    <row r="124" spans="1:63" s="4" customFormat="1" ht="25.5" x14ac:dyDescent="0.2">
      <c r="A124" s="169">
        <v>42</v>
      </c>
      <c r="B124" s="170" t="s">
        <v>136</v>
      </c>
      <c r="C124" s="177">
        <f>SUM(C125)</f>
        <v>200000</v>
      </c>
      <c r="D124" s="177">
        <f t="shared" si="61"/>
        <v>0</v>
      </c>
      <c r="E124" s="177">
        <f t="shared" si="61"/>
        <v>0</v>
      </c>
      <c r="F124" s="177">
        <f t="shared" si="61"/>
        <v>0</v>
      </c>
      <c r="G124" s="177">
        <f t="shared" si="61"/>
        <v>200000</v>
      </c>
      <c r="H124" s="177">
        <f t="shared" si="61"/>
        <v>0</v>
      </c>
      <c r="I124" s="177">
        <f t="shared" si="61"/>
        <v>0</v>
      </c>
      <c r="J124" s="177">
        <f t="shared" si="61"/>
        <v>0</v>
      </c>
      <c r="K124" s="177">
        <f t="shared" si="39"/>
        <v>204000</v>
      </c>
      <c r="L124" s="177">
        <f t="shared" si="40"/>
        <v>208080</v>
      </c>
    </row>
    <row r="125" spans="1:63" ht="25.5" x14ac:dyDescent="0.2">
      <c r="A125" s="99">
        <v>424</v>
      </c>
      <c r="B125" s="100" t="s">
        <v>107</v>
      </c>
      <c r="C125" s="134">
        <v>200000</v>
      </c>
      <c r="D125" s="133"/>
      <c r="E125" s="133"/>
      <c r="F125" s="133"/>
      <c r="G125" s="133">
        <v>200000</v>
      </c>
      <c r="H125" s="133"/>
      <c r="I125" s="133"/>
      <c r="J125" s="133"/>
      <c r="K125" s="177"/>
      <c r="L125" s="177">
        <f t="shared" si="40"/>
        <v>0</v>
      </c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</row>
    <row r="126" spans="1:63" s="85" customFormat="1" ht="25.5" x14ac:dyDescent="0.2">
      <c r="A126" s="154" t="s">
        <v>112</v>
      </c>
      <c r="B126" s="155" t="s">
        <v>113</v>
      </c>
      <c r="C126" s="161">
        <f>SUM(C127)</f>
        <v>190000</v>
      </c>
      <c r="D126" s="161">
        <f t="shared" ref="D126:J129" si="62">SUM(D127)</f>
        <v>0</v>
      </c>
      <c r="E126" s="161">
        <f t="shared" si="62"/>
        <v>0</v>
      </c>
      <c r="F126" s="161">
        <f t="shared" si="62"/>
        <v>0</v>
      </c>
      <c r="G126" s="161">
        <f t="shared" si="62"/>
        <v>190000</v>
      </c>
      <c r="H126" s="161">
        <f t="shared" si="62"/>
        <v>0</v>
      </c>
      <c r="I126" s="161">
        <f t="shared" si="62"/>
        <v>0</v>
      </c>
      <c r="J126" s="161">
        <f t="shared" si="62"/>
        <v>0</v>
      </c>
      <c r="K126" s="161">
        <f t="shared" si="39"/>
        <v>193800</v>
      </c>
      <c r="L126" s="161">
        <f t="shared" si="40"/>
        <v>197676</v>
      </c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</row>
    <row r="127" spans="1:63" s="4" customFormat="1" ht="25.5" x14ac:dyDescent="0.2">
      <c r="A127" s="102" t="s">
        <v>114</v>
      </c>
      <c r="B127" s="90" t="s">
        <v>115</v>
      </c>
      <c r="C127" s="161">
        <f>SUM(C128)</f>
        <v>190000</v>
      </c>
      <c r="D127" s="161">
        <f t="shared" si="62"/>
        <v>0</v>
      </c>
      <c r="E127" s="161">
        <f t="shared" si="62"/>
        <v>0</v>
      </c>
      <c r="F127" s="161">
        <f t="shared" si="62"/>
        <v>0</v>
      </c>
      <c r="G127" s="161">
        <v>190000</v>
      </c>
      <c r="H127" s="161">
        <f t="shared" si="62"/>
        <v>0</v>
      </c>
      <c r="I127" s="161">
        <f t="shared" si="62"/>
        <v>0</v>
      </c>
      <c r="J127" s="161">
        <f t="shared" si="62"/>
        <v>0</v>
      </c>
      <c r="K127" s="161">
        <f t="shared" si="39"/>
        <v>193800</v>
      </c>
      <c r="L127" s="161">
        <f t="shared" si="40"/>
        <v>197676</v>
      </c>
    </row>
    <row r="128" spans="1:63" s="4" customFormat="1" x14ac:dyDescent="0.2">
      <c r="A128" s="211" t="s">
        <v>65</v>
      </c>
      <c r="B128" s="88" t="s">
        <v>66</v>
      </c>
      <c r="C128" s="161">
        <f>SUM(C129)</f>
        <v>190000</v>
      </c>
      <c r="D128" s="161">
        <f t="shared" si="62"/>
        <v>0</v>
      </c>
      <c r="E128" s="161">
        <f t="shared" si="62"/>
        <v>0</v>
      </c>
      <c r="F128" s="161">
        <f t="shared" si="62"/>
        <v>0</v>
      </c>
      <c r="G128" s="161">
        <v>190000</v>
      </c>
      <c r="H128" s="161">
        <f t="shared" si="62"/>
        <v>0</v>
      </c>
      <c r="I128" s="161">
        <f t="shared" si="62"/>
        <v>0</v>
      </c>
      <c r="J128" s="161">
        <f t="shared" si="62"/>
        <v>0</v>
      </c>
      <c r="K128" s="161">
        <f t="shared" si="39"/>
        <v>193800</v>
      </c>
      <c r="L128" s="161">
        <f t="shared" si="40"/>
        <v>197676</v>
      </c>
    </row>
    <row r="129" spans="1:63" s="152" customFormat="1" x14ac:dyDescent="0.2">
      <c r="A129" s="150" t="s">
        <v>116</v>
      </c>
      <c r="B129" s="151" t="s">
        <v>78</v>
      </c>
      <c r="C129" s="148">
        <v>190000</v>
      </c>
      <c r="D129" s="148">
        <f t="shared" si="62"/>
        <v>0</v>
      </c>
      <c r="E129" s="148">
        <f t="shared" si="62"/>
        <v>0</v>
      </c>
      <c r="F129" s="148">
        <f t="shared" si="62"/>
        <v>0</v>
      </c>
      <c r="G129" s="148">
        <v>190000</v>
      </c>
      <c r="H129" s="148">
        <f t="shared" si="62"/>
        <v>0</v>
      </c>
      <c r="I129" s="148">
        <f t="shared" si="62"/>
        <v>0</v>
      </c>
      <c r="J129" s="148">
        <f t="shared" si="62"/>
        <v>0</v>
      </c>
      <c r="K129" s="148">
        <f t="shared" si="39"/>
        <v>193800</v>
      </c>
      <c r="L129" s="148">
        <f t="shared" si="40"/>
        <v>197676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s="4" customFormat="1" x14ac:dyDescent="0.2">
      <c r="A130" s="169">
        <v>32</v>
      </c>
      <c r="B130" s="170" t="s">
        <v>133</v>
      </c>
      <c r="C130" s="177">
        <v>189000</v>
      </c>
      <c r="D130" s="177">
        <f>SUM(D136)</f>
        <v>0</v>
      </c>
      <c r="E130" s="177">
        <f>SUM(E136)</f>
        <v>0</v>
      </c>
      <c r="F130" s="177">
        <f>SUM(F136)</f>
        <v>0</v>
      </c>
      <c r="G130" s="177">
        <v>189000</v>
      </c>
      <c r="H130" s="177">
        <f>SUM(H136)</f>
        <v>0</v>
      </c>
      <c r="I130" s="177">
        <f>SUM(I136)</f>
        <v>0</v>
      </c>
      <c r="J130" s="177">
        <f>SUM(J136)</f>
        <v>0</v>
      </c>
      <c r="K130" s="177">
        <f t="shared" si="39"/>
        <v>192780</v>
      </c>
      <c r="L130" s="177">
        <f t="shared" si="40"/>
        <v>196635.6</v>
      </c>
    </row>
    <row r="131" spans="1:63" s="4" customFormat="1" x14ac:dyDescent="0.2">
      <c r="A131" s="64">
        <v>321</v>
      </c>
      <c r="B131" s="173" t="s">
        <v>26</v>
      </c>
      <c r="C131" s="158">
        <v>115000</v>
      </c>
      <c r="D131" s="177"/>
      <c r="E131" s="177"/>
      <c r="F131" s="177"/>
      <c r="G131" s="158">
        <v>115000</v>
      </c>
      <c r="H131" s="177"/>
      <c r="I131" s="177"/>
      <c r="J131" s="177"/>
      <c r="K131" s="177"/>
      <c r="L131" s="177"/>
    </row>
    <row r="132" spans="1:63" s="4" customFormat="1" x14ac:dyDescent="0.2">
      <c r="A132" s="64">
        <v>322</v>
      </c>
      <c r="B132" s="173" t="s">
        <v>27</v>
      </c>
      <c r="C132" s="158">
        <v>20000</v>
      </c>
      <c r="D132" s="177"/>
      <c r="E132" s="177"/>
      <c r="F132" s="177"/>
      <c r="G132" s="158">
        <v>20000</v>
      </c>
      <c r="H132" s="177"/>
      <c r="I132" s="177"/>
      <c r="J132" s="177"/>
      <c r="K132" s="177"/>
      <c r="L132" s="177"/>
    </row>
    <row r="133" spans="1:63" s="4" customFormat="1" x14ac:dyDescent="0.2">
      <c r="A133" s="64">
        <v>323</v>
      </c>
      <c r="B133" s="173" t="s">
        <v>28</v>
      </c>
      <c r="C133" s="158">
        <v>15000</v>
      </c>
      <c r="D133" s="177"/>
      <c r="E133" s="177"/>
      <c r="F133" s="177"/>
      <c r="G133" s="158">
        <v>15000</v>
      </c>
      <c r="H133" s="177"/>
      <c r="I133" s="177"/>
      <c r="J133" s="177"/>
      <c r="K133" s="177"/>
      <c r="L133" s="177"/>
    </row>
    <row r="134" spans="1:63" s="4" customFormat="1" x14ac:dyDescent="0.2">
      <c r="A134" s="64">
        <v>329</v>
      </c>
      <c r="B134" s="173" t="s">
        <v>29</v>
      </c>
      <c r="C134" s="158">
        <v>14000</v>
      </c>
      <c r="D134" s="177"/>
      <c r="E134" s="177"/>
      <c r="F134" s="177"/>
      <c r="G134" s="158">
        <v>14000</v>
      </c>
      <c r="H134" s="177"/>
      <c r="I134" s="177"/>
      <c r="J134" s="177"/>
      <c r="K134" s="177"/>
      <c r="L134" s="177"/>
    </row>
    <row r="135" spans="1:63" s="4" customFormat="1" x14ac:dyDescent="0.2">
      <c r="A135" s="65">
        <v>42</v>
      </c>
      <c r="B135" s="178" t="s">
        <v>31</v>
      </c>
      <c r="C135" s="177">
        <v>26000</v>
      </c>
      <c r="D135" s="177"/>
      <c r="E135" s="177"/>
      <c r="F135" s="177"/>
      <c r="G135" s="177">
        <v>26000</v>
      </c>
      <c r="H135" s="177"/>
      <c r="I135" s="177"/>
      <c r="J135" s="177"/>
      <c r="K135" s="177">
        <v>1020</v>
      </c>
      <c r="L135" s="177">
        <v>1040</v>
      </c>
    </row>
    <row r="136" spans="1:63" s="4" customFormat="1" x14ac:dyDescent="0.2">
      <c r="A136" s="64">
        <v>422</v>
      </c>
      <c r="B136" s="173" t="s">
        <v>31</v>
      </c>
      <c r="C136" s="133">
        <v>26000</v>
      </c>
      <c r="D136" s="131"/>
      <c r="E136" s="131"/>
      <c r="F136" s="131"/>
      <c r="G136" s="133">
        <v>26000</v>
      </c>
      <c r="H136" s="131"/>
      <c r="I136" s="131"/>
      <c r="J136" s="131"/>
      <c r="K136" s="177"/>
      <c r="L136" s="177">
        <f t="shared" si="40"/>
        <v>0</v>
      </c>
    </row>
    <row r="137" spans="1:63" ht="25.5" x14ac:dyDescent="0.2">
      <c r="A137" s="165" t="s">
        <v>117</v>
      </c>
      <c r="B137" s="160" t="s">
        <v>118</v>
      </c>
      <c r="C137" s="161">
        <f>SUM(C138)</f>
        <v>149000</v>
      </c>
      <c r="D137" s="199">
        <f t="shared" ref="D137:J140" si="63">SUM(D138)</f>
        <v>0</v>
      </c>
      <c r="E137" s="199">
        <f t="shared" si="63"/>
        <v>0</v>
      </c>
      <c r="F137" s="199">
        <f t="shared" si="63"/>
        <v>0</v>
      </c>
      <c r="G137" s="161">
        <f t="shared" si="63"/>
        <v>149000</v>
      </c>
      <c r="H137" s="199">
        <f t="shared" si="63"/>
        <v>0</v>
      </c>
      <c r="I137" s="199">
        <f t="shared" si="63"/>
        <v>0</v>
      </c>
      <c r="J137" s="199">
        <f t="shared" si="63"/>
        <v>0</v>
      </c>
      <c r="K137" s="161">
        <f t="shared" si="39"/>
        <v>151980</v>
      </c>
      <c r="L137" s="161">
        <f t="shared" si="40"/>
        <v>155019.6</v>
      </c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</row>
    <row r="138" spans="1:63" s="126" customFormat="1" ht="25.5" x14ac:dyDescent="0.2">
      <c r="A138" s="165" t="s">
        <v>119</v>
      </c>
      <c r="B138" s="160" t="s">
        <v>120</v>
      </c>
      <c r="C138" s="161">
        <f>SUM(C139+C145)</f>
        <v>149000</v>
      </c>
      <c r="D138" s="161">
        <f t="shared" si="63"/>
        <v>0</v>
      </c>
      <c r="E138" s="161">
        <f t="shared" si="63"/>
        <v>0</v>
      </c>
      <c r="F138" s="161">
        <f t="shared" si="63"/>
        <v>0</v>
      </c>
      <c r="G138" s="161">
        <v>149000</v>
      </c>
      <c r="H138" s="161">
        <f t="shared" si="63"/>
        <v>0</v>
      </c>
      <c r="I138" s="161">
        <f t="shared" si="63"/>
        <v>0</v>
      </c>
      <c r="J138" s="161">
        <f t="shared" si="63"/>
        <v>0</v>
      </c>
      <c r="K138" s="161">
        <f t="shared" si="39"/>
        <v>151980</v>
      </c>
      <c r="L138" s="161">
        <f t="shared" si="40"/>
        <v>155019.6</v>
      </c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</row>
    <row r="139" spans="1:63" x14ac:dyDescent="0.2">
      <c r="A139" s="95" t="s">
        <v>65</v>
      </c>
      <c r="B139" s="86" t="s">
        <v>66</v>
      </c>
      <c r="C139" s="199">
        <f>SUM(C140)</f>
        <v>135000</v>
      </c>
      <c r="D139" s="199">
        <f t="shared" si="63"/>
        <v>0</v>
      </c>
      <c r="E139" s="199">
        <f t="shared" si="63"/>
        <v>0</v>
      </c>
      <c r="F139" s="199">
        <f t="shared" si="63"/>
        <v>0</v>
      </c>
      <c r="G139" s="199">
        <f t="shared" si="63"/>
        <v>135000</v>
      </c>
      <c r="H139" s="199">
        <f t="shared" si="63"/>
        <v>0</v>
      </c>
      <c r="I139" s="199">
        <f t="shared" si="63"/>
        <v>0</v>
      </c>
      <c r="J139" s="199">
        <f t="shared" si="63"/>
        <v>0</v>
      </c>
      <c r="K139" s="161">
        <f t="shared" si="39"/>
        <v>137700</v>
      </c>
      <c r="L139" s="161">
        <f t="shared" si="40"/>
        <v>140454</v>
      </c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</row>
    <row r="140" spans="1:63" s="4" customFormat="1" x14ac:dyDescent="0.2">
      <c r="A140" s="138" t="s">
        <v>61</v>
      </c>
      <c r="B140" s="139" t="s">
        <v>80</v>
      </c>
      <c r="C140" s="168">
        <f>SUM(C141)</f>
        <v>135000</v>
      </c>
      <c r="D140" s="168">
        <f t="shared" si="63"/>
        <v>0</v>
      </c>
      <c r="E140" s="168">
        <f t="shared" si="63"/>
        <v>0</v>
      </c>
      <c r="F140" s="168">
        <f t="shared" si="63"/>
        <v>0</v>
      </c>
      <c r="G140" s="168">
        <f t="shared" si="63"/>
        <v>135000</v>
      </c>
      <c r="H140" s="168">
        <f t="shared" si="63"/>
        <v>0</v>
      </c>
      <c r="I140" s="168">
        <f t="shared" si="63"/>
        <v>0</v>
      </c>
      <c r="J140" s="168">
        <f t="shared" si="63"/>
        <v>0</v>
      </c>
      <c r="K140" s="148">
        <f t="shared" si="39"/>
        <v>137700</v>
      </c>
      <c r="L140" s="148">
        <f t="shared" si="40"/>
        <v>140454</v>
      </c>
    </row>
    <row r="141" spans="1:63" s="4" customFormat="1" x14ac:dyDescent="0.2">
      <c r="A141" s="169">
        <v>31</v>
      </c>
      <c r="B141" s="170" t="s">
        <v>134</v>
      </c>
      <c r="C141" s="177">
        <v>135000</v>
      </c>
      <c r="D141" s="177">
        <f>SUM(D147)</f>
        <v>0</v>
      </c>
      <c r="E141" s="177">
        <f>SUM(E147)</f>
        <v>0</v>
      </c>
      <c r="F141" s="177">
        <f>SUM(F147)</f>
        <v>0</v>
      </c>
      <c r="G141" s="177">
        <v>135000</v>
      </c>
      <c r="H141" s="177">
        <f>SUM(H147)</f>
        <v>0</v>
      </c>
      <c r="I141" s="177">
        <f>SUM(I147)</f>
        <v>0</v>
      </c>
      <c r="J141" s="177">
        <f>SUM(J147)</f>
        <v>0</v>
      </c>
      <c r="K141" s="177">
        <f t="shared" si="39"/>
        <v>137700</v>
      </c>
      <c r="L141" s="177">
        <f t="shared" si="40"/>
        <v>140454</v>
      </c>
    </row>
    <row r="142" spans="1:63" s="4" customFormat="1" x14ac:dyDescent="0.2">
      <c r="A142" s="172">
        <v>311</v>
      </c>
      <c r="B142" s="171" t="s">
        <v>23</v>
      </c>
      <c r="C142" s="158">
        <v>100000</v>
      </c>
      <c r="D142" s="177"/>
      <c r="E142" s="177"/>
      <c r="F142" s="177"/>
      <c r="G142" s="158">
        <v>100000</v>
      </c>
      <c r="H142" s="177"/>
      <c r="I142" s="177"/>
      <c r="J142" s="177"/>
      <c r="K142" s="177"/>
      <c r="L142" s="177"/>
    </row>
    <row r="143" spans="1:63" s="4" customFormat="1" x14ac:dyDescent="0.2">
      <c r="A143" s="172">
        <v>312</v>
      </c>
      <c r="B143" s="171" t="s">
        <v>146</v>
      </c>
      <c r="C143" s="158">
        <v>30000</v>
      </c>
      <c r="D143" s="177"/>
      <c r="E143" s="177"/>
      <c r="F143" s="177"/>
      <c r="G143" s="158">
        <v>30000</v>
      </c>
      <c r="H143" s="177"/>
      <c r="I143" s="177"/>
      <c r="J143" s="177"/>
      <c r="K143" s="177"/>
      <c r="L143" s="177"/>
    </row>
    <row r="144" spans="1:63" s="4" customFormat="1" x14ac:dyDescent="0.2">
      <c r="A144" s="172">
        <v>313</v>
      </c>
      <c r="B144" s="171" t="s">
        <v>25</v>
      </c>
      <c r="C144" s="158">
        <v>5000</v>
      </c>
      <c r="D144" s="177"/>
      <c r="E144" s="177"/>
      <c r="F144" s="177"/>
      <c r="G144" s="158">
        <v>5000</v>
      </c>
      <c r="H144" s="177"/>
      <c r="I144" s="177"/>
      <c r="J144" s="177"/>
      <c r="K144" s="177"/>
      <c r="L144" s="177"/>
    </row>
    <row r="145" spans="1:63" s="4" customFormat="1" x14ac:dyDescent="0.2">
      <c r="A145" s="169">
        <v>32</v>
      </c>
      <c r="B145" s="170" t="s">
        <v>147</v>
      </c>
      <c r="C145" s="177">
        <v>14000</v>
      </c>
      <c r="D145" s="177"/>
      <c r="E145" s="177"/>
      <c r="F145" s="177"/>
      <c r="G145" s="177">
        <v>14000</v>
      </c>
      <c r="H145" s="177"/>
      <c r="I145" s="177"/>
      <c r="J145" s="177"/>
      <c r="K145" s="177">
        <f t="shared" si="39"/>
        <v>14280</v>
      </c>
      <c r="L145" s="177">
        <f t="shared" si="40"/>
        <v>14565.6</v>
      </c>
    </row>
    <row r="146" spans="1:63" s="4" customFormat="1" x14ac:dyDescent="0.2">
      <c r="A146" s="172">
        <v>321</v>
      </c>
      <c r="B146" s="171" t="s">
        <v>147</v>
      </c>
      <c r="C146" s="158">
        <v>4000</v>
      </c>
      <c r="D146" s="177"/>
      <c r="E146" s="177"/>
      <c r="F146" s="177"/>
      <c r="G146" s="158">
        <v>4000</v>
      </c>
      <c r="H146" s="177"/>
      <c r="I146" s="177"/>
      <c r="J146" s="177"/>
      <c r="K146" s="177"/>
      <c r="L146" s="177"/>
    </row>
    <row r="147" spans="1:63" s="4" customFormat="1" x14ac:dyDescent="0.2">
      <c r="A147" s="172">
        <v>324</v>
      </c>
      <c r="B147" s="171" t="s">
        <v>121</v>
      </c>
      <c r="C147" s="158">
        <v>10000</v>
      </c>
      <c r="D147" s="158"/>
      <c r="E147" s="158"/>
      <c r="F147" s="177"/>
      <c r="G147" s="158">
        <v>10000</v>
      </c>
      <c r="H147" s="177"/>
      <c r="I147" s="177"/>
      <c r="J147" s="177"/>
      <c r="K147" s="177"/>
      <c r="L147" s="177"/>
    </row>
    <row r="148" spans="1:63" s="4" customFormat="1" x14ac:dyDescent="0.2">
      <c r="A148" s="138" t="s">
        <v>123</v>
      </c>
      <c r="B148" s="139" t="s">
        <v>122</v>
      </c>
      <c r="C148" s="168">
        <f>SUM(C149)</f>
        <v>20000</v>
      </c>
      <c r="D148" s="168">
        <f t="shared" ref="D148:J149" si="64">SUM(D149)</f>
        <v>0</v>
      </c>
      <c r="E148" s="168">
        <f t="shared" si="64"/>
        <v>0</v>
      </c>
      <c r="F148" s="168">
        <f t="shared" si="64"/>
        <v>0</v>
      </c>
      <c r="G148" s="168"/>
      <c r="H148" s="148">
        <f t="shared" si="64"/>
        <v>20000</v>
      </c>
      <c r="I148" s="168">
        <f t="shared" si="64"/>
        <v>0</v>
      </c>
      <c r="J148" s="168">
        <f t="shared" si="64"/>
        <v>0</v>
      </c>
      <c r="K148" s="148">
        <f t="shared" si="39"/>
        <v>20400</v>
      </c>
      <c r="L148" s="148">
        <f t="shared" si="40"/>
        <v>20808</v>
      </c>
    </row>
    <row r="149" spans="1:63" s="4" customFormat="1" x14ac:dyDescent="0.2">
      <c r="A149" s="95" t="s">
        <v>124</v>
      </c>
      <c r="B149" s="86" t="s">
        <v>82</v>
      </c>
      <c r="C149" s="198">
        <f>SUM(C150)</f>
        <v>20000</v>
      </c>
      <c r="D149" s="198">
        <f t="shared" si="64"/>
        <v>0</v>
      </c>
      <c r="E149" s="198">
        <f t="shared" si="64"/>
        <v>0</v>
      </c>
      <c r="F149" s="198">
        <f t="shared" si="64"/>
        <v>0</v>
      </c>
      <c r="G149" s="198">
        <f t="shared" si="64"/>
        <v>0</v>
      </c>
      <c r="H149" s="198">
        <f t="shared" si="64"/>
        <v>20000</v>
      </c>
      <c r="I149" s="198">
        <f t="shared" si="64"/>
        <v>0</v>
      </c>
      <c r="J149" s="198">
        <f t="shared" si="64"/>
        <v>0</v>
      </c>
      <c r="K149" s="161">
        <f t="shared" si="39"/>
        <v>20400</v>
      </c>
      <c r="L149" s="161">
        <f t="shared" si="40"/>
        <v>20808</v>
      </c>
    </row>
    <row r="150" spans="1:63" s="4" customFormat="1" x14ac:dyDescent="0.2">
      <c r="A150" s="95" t="s">
        <v>125</v>
      </c>
      <c r="B150" s="86" t="s">
        <v>126</v>
      </c>
      <c r="C150" s="198">
        <f>SUM(C151+C158)</f>
        <v>20000</v>
      </c>
      <c r="D150" s="198">
        <f t="shared" ref="D150:J150" si="65">SUM(D151+D158)</f>
        <v>0</v>
      </c>
      <c r="E150" s="198">
        <f t="shared" si="65"/>
        <v>0</v>
      </c>
      <c r="F150" s="198">
        <f t="shared" si="65"/>
        <v>0</v>
      </c>
      <c r="G150" s="198">
        <f t="shared" si="65"/>
        <v>0</v>
      </c>
      <c r="H150" s="198">
        <f t="shared" si="65"/>
        <v>20000</v>
      </c>
      <c r="I150" s="198">
        <f t="shared" si="65"/>
        <v>0</v>
      </c>
      <c r="J150" s="198">
        <f t="shared" si="65"/>
        <v>0</v>
      </c>
      <c r="K150" s="161">
        <f t="shared" si="39"/>
        <v>20400</v>
      </c>
      <c r="L150" s="161">
        <f t="shared" si="40"/>
        <v>20808</v>
      </c>
    </row>
    <row r="151" spans="1:63" s="4" customFormat="1" x14ac:dyDescent="0.2">
      <c r="A151" s="95" t="s">
        <v>83</v>
      </c>
      <c r="B151" s="160" t="s">
        <v>81</v>
      </c>
      <c r="C151" s="198">
        <f>SUM(C152)</f>
        <v>10000</v>
      </c>
      <c r="D151" s="198"/>
      <c r="E151" s="198"/>
      <c r="F151" s="198"/>
      <c r="G151" s="161"/>
      <c r="H151" s="198">
        <v>10000</v>
      </c>
      <c r="I151" s="161"/>
      <c r="J151" s="161"/>
      <c r="K151" s="161">
        <f t="shared" si="39"/>
        <v>10200</v>
      </c>
      <c r="L151" s="161">
        <f t="shared" si="40"/>
        <v>10404</v>
      </c>
    </row>
    <row r="152" spans="1:63" s="4" customFormat="1" ht="25.5" x14ac:dyDescent="0.2">
      <c r="A152" s="175" t="s">
        <v>48</v>
      </c>
      <c r="B152" s="176" t="s">
        <v>127</v>
      </c>
      <c r="C152" s="148">
        <f>SUM(C153)</f>
        <v>10000</v>
      </c>
      <c r="D152" s="148">
        <f t="shared" ref="D152:J152" si="66">SUM(D153)</f>
        <v>0</v>
      </c>
      <c r="E152" s="148">
        <f t="shared" si="66"/>
        <v>0</v>
      </c>
      <c r="F152" s="148">
        <f t="shared" si="66"/>
        <v>0</v>
      </c>
      <c r="G152" s="148">
        <f t="shared" si="66"/>
        <v>0</v>
      </c>
      <c r="H152" s="148">
        <f t="shared" si="66"/>
        <v>10000</v>
      </c>
      <c r="I152" s="148">
        <f t="shared" si="66"/>
        <v>0</v>
      </c>
      <c r="J152" s="148">
        <f t="shared" si="66"/>
        <v>0</v>
      </c>
      <c r="K152" s="148">
        <f t="shared" si="39"/>
        <v>10200</v>
      </c>
      <c r="L152" s="148">
        <f t="shared" si="40"/>
        <v>10404</v>
      </c>
    </row>
    <row r="153" spans="1:63" s="4" customFormat="1" x14ac:dyDescent="0.2">
      <c r="A153" s="169">
        <v>32</v>
      </c>
      <c r="B153" s="170" t="s">
        <v>133</v>
      </c>
      <c r="C153" s="177">
        <f>SUM(C154:C157)</f>
        <v>10000</v>
      </c>
      <c r="D153" s="177">
        <f t="shared" ref="D153:J153" si="67">SUM(D154:D157)</f>
        <v>0</v>
      </c>
      <c r="E153" s="177">
        <f t="shared" si="67"/>
        <v>0</v>
      </c>
      <c r="F153" s="177">
        <f t="shared" si="67"/>
        <v>0</v>
      </c>
      <c r="G153" s="177">
        <f t="shared" si="67"/>
        <v>0</v>
      </c>
      <c r="H153" s="177">
        <f t="shared" si="67"/>
        <v>10000</v>
      </c>
      <c r="I153" s="177">
        <f t="shared" si="67"/>
        <v>0</v>
      </c>
      <c r="J153" s="177">
        <f t="shared" si="67"/>
        <v>0</v>
      </c>
      <c r="K153" s="177">
        <f t="shared" si="39"/>
        <v>10200</v>
      </c>
      <c r="L153" s="177">
        <f t="shared" si="40"/>
        <v>10404</v>
      </c>
    </row>
    <row r="154" spans="1:63" x14ac:dyDescent="0.2">
      <c r="A154" s="194">
        <v>321</v>
      </c>
      <c r="B154" s="174" t="s">
        <v>26</v>
      </c>
      <c r="C154" s="133">
        <f>SUM(D154:J154)</f>
        <v>2000</v>
      </c>
      <c r="D154" s="133"/>
      <c r="E154" s="133"/>
      <c r="F154" s="133"/>
      <c r="G154" s="133"/>
      <c r="H154" s="133">
        <v>2000</v>
      </c>
      <c r="I154" s="133"/>
      <c r="J154" s="133"/>
      <c r="K154" s="177"/>
      <c r="L154" s="177">
        <f t="shared" si="40"/>
        <v>0</v>
      </c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</row>
    <row r="155" spans="1:63" s="157" customFormat="1" x14ac:dyDescent="0.2">
      <c r="A155" s="194">
        <v>322</v>
      </c>
      <c r="B155" s="174" t="s">
        <v>27</v>
      </c>
      <c r="C155" s="133">
        <f t="shared" ref="C155:C157" si="68">SUM(D155:J155)</f>
        <v>4000</v>
      </c>
      <c r="D155" s="158"/>
      <c r="E155" s="158"/>
      <c r="F155" s="158"/>
      <c r="G155" s="158"/>
      <c r="H155" s="158">
        <v>4000</v>
      </c>
      <c r="I155" s="158"/>
      <c r="J155" s="158"/>
      <c r="K155" s="177"/>
      <c r="L155" s="177">
        <f t="shared" si="40"/>
        <v>0</v>
      </c>
    </row>
    <row r="156" spans="1:63" x14ac:dyDescent="0.2">
      <c r="A156" s="153">
        <v>323</v>
      </c>
      <c r="B156" s="100" t="s">
        <v>28</v>
      </c>
      <c r="C156" s="133">
        <f t="shared" si="68"/>
        <v>3000</v>
      </c>
      <c r="D156" s="133"/>
      <c r="E156" s="133"/>
      <c r="F156" s="133"/>
      <c r="G156" s="133"/>
      <c r="H156" s="133">
        <v>3000</v>
      </c>
      <c r="I156" s="133"/>
      <c r="J156" s="133"/>
      <c r="K156" s="177"/>
      <c r="L156" s="177">
        <f t="shared" si="40"/>
        <v>0</v>
      </c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</row>
    <row r="157" spans="1:63" s="157" customFormat="1" x14ac:dyDescent="0.2">
      <c r="A157" s="153">
        <v>329</v>
      </c>
      <c r="B157" s="100" t="s">
        <v>29</v>
      </c>
      <c r="C157" s="133">
        <f t="shared" si="68"/>
        <v>1000</v>
      </c>
      <c r="D157" s="133"/>
      <c r="E157" s="133"/>
      <c r="F157" s="133"/>
      <c r="G157" s="133"/>
      <c r="H157" s="133">
        <v>1000</v>
      </c>
      <c r="I157" s="133"/>
      <c r="J157" s="133"/>
      <c r="K157" s="177"/>
      <c r="L157" s="177">
        <f t="shared" si="40"/>
        <v>0</v>
      </c>
    </row>
    <row r="158" spans="1:63" s="157" customFormat="1" x14ac:dyDescent="0.2">
      <c r="A158" s="95" t="s">
        <v>65</v>
      </c>
      <c r="B158" s="86" t="s">
        <v>66</v>
      </c>
      <c r="C158" s="198">
        <f>SUM(C159)</f>
        <v>10000</v>
      </c>
      <c r="D158" s="198">
        <f t="shared" ref="D158:J160" si="69">SUM(D159)</f>
        <v>0</v>
      </c>
      <c r="E158" s="198">
        <f t="shared" si="69"/>
        <v>0</v>
      </c>
      <c r="F158" s="198">
        <f t="shared" si="69"/>
        <v>0</v>
      </c>
      <c r="G158" s="198">
        <f t="shared" si="69"/>
        <v>0</v>
      </c>
      <c r="H158" s="198">
        <f t="shared" si="69"/>
        <v>10000</v>
      </c>
      <c r="I158" s="198">
        <f t="shared" si="69"/>
        <v>0</v>
      </c>
      <c r="J158" s="198">
        <f t="shared" si="69"/>
        <v>0</v>
      </c>
      <c r="K158" s="161">
        <f t="shared" ref="K158:K186" si="70">SUM(C158/100)*102</f>
        <v>10200</v>
      </c>
      <c r="L158" s="161">
        <f t="shared" ref="L158:L186" si="71">SUM(K158/100)*102</f>
        <v>10404</v>
      </c>
    </row>
    <row r="159" spans="1:63" s="157" customFormat="1" x14ac:dyDescent="0.2">
      <c r="A159" s="138" t="s">
        <v>128</v>
      </c>
      <c r="B159" s="139" t="s">
        <v>56</v>
      </c>
      <c r="C159" s="148">
        <f>SUM(C160)</f>
        <v>10000</v>
      </c>
      <c r="D159" s="148">
        <f t="shared" si="69"/>
        <v>0</v>
      </c>
      <c r="E159" s="148">
        <f t="shared" si="69"/>
        <v>0</v>
      </c>
      <c r="F159" s="148">
        <f t="shared" si="69"/>
        <v>0</v>
      </c>
      <c r="G159" s="148">
        <f t="shared" si="69"/>
        <v>0</v>
      </c>
      <c r="H159" s="148">
        <f t="shared" si="69"/>
        <v>10000</v>
      </c>
      <c r="I159" s="148">
        <f t="shared" si="69"/>
        <v>0</v>
      </c>
      <c r="J159" s="148">
        <f t="shared" si="69"/>
        <v>0</v>
      </c>
      <c r="K159" s="148">
        <f t="shared" si="70"/>
        <v>10200</v>
      </c>
      <c r="L159" s="148">
        <f t="shared" si="71"/>
        <v>10404</v>
      </c>
    </row>
    <row r="160" spans="1:63" s="4" customFormat="1" x14ac:dyDescent="0.2">
      <c r="A160" s="169">
        <v>32</v>
      </c>
      <c r="B160" s="170" t="s">
        <v>133</v>
      </c>
      <c r="C160" s="177">
        <f>SUM(C161)</f>
        <v>10000</v>
      </c>
      <c r="D160" s="177">
        <f t="shared" si="69"/>
        <v>0</v>
      </c>
      <c r="E160" s="177">
        <f t="shared" si="69"/>
        <v>0</v>
      </c>
      <c r="F160" s="177">
        <f t="shared" si="69"/>
        <v>0</v>
      </c>
      <c r="G160" s="177">
        <f t="shared" si="69"/>
        <v>0</v>
      </c>
      <c r="H160" s="177">
        <f t="shared" si="69"/>
        <v>10000</v>
      </c>
      <c r="I160" s="177">
        <f t="shared" si="69"/>
        <v>0</v>
      </c>
      <c r="J160" s="177">
        <f t="shared" si="69"/>
        <v>0</v>
      </c>
      <c r="K160" s="177">
        <f t="shared" si="70"/>
        <v>10200</v>
      </c>
      <c r="L160" s="177">
        <f t="shared" si="71"/>
        <v>10404</v>
      </c>
    </row>
    <row r="161" spans="1:63" s="157" customFormat="1" x14ac:dyDescent="0.2">
      <c r="A161" s="172">
        <v>321</v>
      </c>
      <c r="B161" s="171" t="s">
        <v>129</v>
      </c>
      <c r="C161" s="158">
        <f>SUM(D161:J161)</f>
        <v>10000</v>
      </c>
      <c r="D161" s="158"/>
      <c r="E161" s="158"/>
      <c r="F161" s="158"/>
      <c r="G161" s="158"/>
      <c r="H161" s="158">
        <v>10000</v>
      </c>
      <c r="I161" s="158"/>
      <c r="J161" s="158"/>
      <c r="K161" s="177"/>
      <c r="L161" s="177">
        <f t="shared" si="71"/>
        <v>0</v>
      </c>
    </row>
    <row r="162" spans="1:63" s="157" customFormat="1" x14ac:dyDescent="0.2">
      <c r="A162" s="138" t="s">
        <v>141</v>
      </c>
      <c r="B162" s="159"/>
      <c r="C162" s="148">
        <v>10000</v>
      </c>
      <c r="D162" s="168"/>
      <c r="E162" s="168"/>
      <c r="F162" s="168"/>
      <c r="G162" s="168"/>
      <c r="H162" s="168"/>
      <c r="I162" s="148">
        <v>10000</v>
      </c>
      <c r="J162" s="168"/>
      <c r="K162" s="148">
        <v>10200</v>
      </c>
      <c r="L162" s="148">
        <v>10404</v>
      </c>
    </row>
    <row r="163" spans="1:63" x14ac:dyDescent="0.2">
      <c r="A163" s="95" t="s">
        <v>142</v>
      </c>
      <c r="B163" s="160" t="s">
        <v>143</v>
      </c>
      <c r="C163" s="161">
        <v>10000</v>
      </c>
      <c r="D163" s="198"/>
      <c r="E163" s="198"/>
      <c r="F163" s="198"/>
      <c r="G163" s="198"/>
      <c r="H163" s="198"/>
      <c r="I163" s="161">
        <v>10000</v>
      </c>
      <c r="J163" s="198"/>
      <c r="K163" s="161">
        <f t="shared" si="70"/>
        <v>10200</v>
      </c>
      <c r="L163" s="161">
        <f t="shared" si="71"/>
        <v>10404</v>
      </c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</row>
    <row r="164" spans="1:63" s="201" customFormat="1" x14ac:dyDescent="0.2">
      <c r="A164" s="95" t="s">
        <v>83</v>
      </c>
      <c r="B164" s="86" t="s">
        <v>81</v>
      </c>
      <c r="C164" s="198">
        <v>10000</v>
      </c>
      <c r="D164" s="198"/>
      <c r="E164" s="198"/>
      <c r="F164" s="198"/>
      <c r="G164" s="198"/>
      <c r="H164" s="198"/>
      <c r="I164" s="198">
        <v>10000</v>
      </c>
      <c r="J164" s="198"/>
      <c r="K164" s="161"/>
      <c r="L164" s="161"/>
    </row>
    <row r="165" spans="1:63" s="201" customFormat="1" ht="25.5" x14ac:dyDescent="0.2">
      <c r="A165" s="95" t="s">
        <v>48</v>
      </c>
      <c r="B165" s="86" t="s">
        <v>49</v>
      </c>
      <c r="C165" s="198">
        <v>10000</v>
      </c>
      <c r="D165" s="198"/>
      <c r="E165" s="198"/>
      <c r="F165" s="198"/>
      <c r="G165" s="198"/>
      <c r="H165" s="198"/>
      <c r="I165" s="198">
        <v>10000</v>
      </c>
      <c r="J165" s="198"/>
      <c r="K165" s="161">
        <v>10200</v>
      </c>
      <c r="L165" s="161">
        <v>10404</v>
      </c>
    </row>
    <row r="166" spans="1:63" x14ac:dyDescent="0.2">
      <c r="A166" s="178">
        <v>32</v>
      </c>
      <c r="B166" s="162" t="s">
        <v>28</v>
      </c>
      <c r="C166" s="158">
        <v>10000</v>
      </c>
      <c r="D166" s="158"/>
      <c r="E166" s="158"/>
      <c r="F166" s="158"/>
      <c r="G166" s="158"/>
      <c r="H166" s="158"/>
      <c r="I166" s="158">
        <v>10000</v>
      </c>
      <c r="J166" s="158"/>
      <c r="K166" s="177">
        <f t="shared" si="70"/>
        <v>10200</v>
      </c>
      <c r="L166" s="177">
        <f t="shared" si="71"/>
        <v>10404</v>
      </c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</row>
    <row r="167" spans="1:63" s="201" customFormat="1" x14ac:dyDescent="0.2">
      <c r="A167" s="173">
        <v>323</v>
      </c>
      <c r="B167" s="174" t="s">
        <v>28</v>
      </c>
      <c r="C167" s="158">
        <v>10000</v>
      </c>
      <c r="D167" s="158"/>
      <c r="E167" s="158"/>
      <c r="F167" s="158"/>
      <c r="G167" s="158"/>
      <c r="H167" s="158"/>
      <c r="I167" s="158">
        <v>10000</v>
      </c>
      <c r="J167" s="158"/>
      <c r="K167" s="177"/>
      <c r="L167" s="177">
        <f t="shared" si="71"/>
        <v>0</v>
      </c>
    </row>
    <row r="168" spans="1:63" s="201" customFormat="1" x14ac:dyDescent="0.2">
      <c r="A168" s="97" t="s">
        <v>65</v>
      </c>
      <c r="B168" s="88" t="s">
        <v>66</v>
      </c>
      <c r="C168" s="161">
        <f>SUM(C170+C173+C176)</f>
        <v>42355</v>
      </c>
      <c r="D168" s="161">
        <f>SUM(D170+D173+D176)</f>
        <v>42355</v>
      </c>
      <c r="E168" s="198"/>
      <c r="F168" s="198"/>
      <c r="G168" s="198"/>
      <c r="H168" s="198"/>
      <c r="I168" s="198"/>
      <c r="J168" s="198"/>
      <c r="K168" s="161" t="e">
        <f>SUM(#REF!/100)*102</f>
        <v>#REF!</v>
      </c>
      <c r="L168" s="161" t="e">
        <f t="shared" si="71"/>
        <v>#REF!</v>
      </c>
    </row>
    <row r="169" spans="1:63" s="201" customFormat="1" x14ac:dyDescent="0.2">
      <c r="A169" s="97" t="s">
        <v>144</v>
      </c>
      <c r="B169" s="88" t="s">
        <v>163</v>
      </c>
      <c r="C169" s="161">
        <f>SUM(C171+C174)</f>
        <v>31943</v>
      </c>
      <c r="D169" s="161">
        <f>SUM(D170+D173)</f>
        <v>31943</v>
      </c>
      <c r="E169" s="198"/>
      <c r="F169" s="198"/>
      <c r="G169" s="198"/>
      <c r="H169" s="198"/>
      <c r="I169" s="198"/>
      <c r="J169" s="198"/>
      <c r="K169" s="161">
        <f>SUM(C168/100)*102</f>
        <v>43202.1</v>
      </c>
      <c r="L169" s="161">
        <f t="shared" si="71"/>
        <v>44066.141999999993</v>
      </c>
    </row>
    <row r="170" spans="1:63" s="205" customFormat="1" x14ac:dyDescent="0.2">
      <c r="A170" s="206" t="s">
        <v>149</v>
      </c>
      <c r="B170" s="207" t="s">
        <v>150</v>
      </c>
      <c r="C170" s="196">
        <v>29231</v>
      </c>
      <c r="D170" s="196">
        <v>29231</v>
      </c>
      <c r="E170" s="208"/>
      <c r="F170" s="208"/>
      <c r="G170" s="208"/>
      <c r="H170" s="208"/>
      <c r="I170" s="208"/>
      <c r="J170" s="208"/>
      <c r="K170" s="196">
        <v>29816</v>
      </c>
      <c r="L170" s="196">
        <v>30412</v>
      </c>
    </row>
    <row r="171" spans="1:63" s="201" customFormat="1" x14ac:dyDescent="0.2">
      <c r="A171" s="178">
        <v>32</v>
      </c>
      <c r="B171" s="162" t="s">
        <v>27</v>
      </c>
      <c r="C171" s="177">
        <v>29231</v>
      </c>
      <c r="D171" s="177">
        <v>29231</v>
      </c>
      <c r="E171" s="158"/>
      <c r="F171" s="158"/>
      <c r="G171" s="158"/>
      <c r="H171" s="158"/>
      <c r="I171" s="158"/>
      <c r="J171" s="158"/>
      <c r="K171" s="177">
        <f t="shared" si="70"/>
        <v>29815.62</v>
      </c>
      <c r="L171" s="177">
        <f t="shared" si="71"/>
        <v>30411.932400000002</v>
      </c>
    </row>
    <row r="172" spans="1:63" s="201" customFormat="1" x14ac:dyDescent="0.2">
      <c r="A172" s="173">
        <v>322</v>
      </c>
      <c r="B172" s="174" t="s">
        <v>27</v>
      </c>
      <c r="C172" s="158">
        <v>29231</v>
      </c>
      <c r="D172" s="158">
        <v>29231</v>
      </c>
      <c r="E172" s="158"/>
      <c r="F172" s="158"/>
      <c r="G172" s="158"/>
      <c r="H172" s="158"/>
      <c r="I172" s="158"/>
      <c r="J172" s="158"/>
      <c r="K172" s="177"/>
      <c r="L172" s="177">
        <f t="shared" si="71"/>
        <v>0</v>
      </c>
    </row>
    <row r="173" spans="1:63" s="212" customFormat="1" ht="25.5" x14ac:dyDescent="0.2">
      <c r="A173" s="175" t="s">
        <v>166</v>
      </c>
      <c r="B173" s="176" t="s">
        <v>162</v>
      </c>
      <c r="C173" s="148">
        <v>2712</v>
      </c>
      <c r="D173" s="148">
        <v>2712</v>
      </c>
      <c r="E173" s="148"/>
      <c r="F173" s="148"/>
      <c r="G173" s="148"/>
      <c r="H173" s="148"/>
      <c r="I173" s="148"/>
      <c r="J173" s="148"/>
      <c r="K173" s="148">
        <f t="shared" si="70"/>
        <v>2766.2400000000002</v>
      </c>
      <c r="L173" s="148">
        <f t="shared" si="71"/>
        <v>2821.5648000000001</v>
      </c>
    </row>
    <row r="174" spans="1:63" s="212" customFormat="1" x14ac:dyDescent="0.2">
      <c r="A174" s="164">
        <v>32</v>
      </c>
      <c r="B174" s="197" t="s">
        <v>27</v>
      </c>
      <c r="C174" s="177">
        <v>2712</v>
      </c>
      <c r="D174" s="177">
        <v>2712</v>
      </c>
      <c r="E174" s="158"/>
      <c r="F174" s="158"/>
      <c r="G174" s="158"/>
      <c r="H174" s="158"/>
      <c r="I174" s="158"/>
      <c r="J174" s="158"/>
      <c r="K174" s="177">
        <f t="shared" si="70"/>
        <v>2766.2400000000002</v>
      </c>
      <c r="L174" s="177">
        <f t="shared" si="71"/>
        <v>2821.5648000000001</v>
      </c>
    </row>
    <row r="175" spans="1:63" s="212" customFormat="1" x14ac:dyDescent="0.2">
      <c r="A175" s="173">
        <v>322</v>
      </c>
      <c r="B175" s="174" t="s">
        <v>27</v>
      </c>
      <c r="C175" s="158">
        <v>2712</v>
      </c>
      <c r="D175" s="158">
        <v>2712</v>
      </c>
      <c r="E175" s="158"/>
      <c r="F175" s="158"/>
      <c r="G175" s="158"/>
      <c r="H175" s="158"/>
      <c r="I175" s="158"/>
      <c r="J175" s="158"/>
      <c r="K175" s="177"/>
      <c r="L175" s="177">
        <f t="shared" si="71"/>
        <v>0</v>
      </c>
    </row>
    <row r="176" spans="1:63" s="212" customFormat="1" x14ac:dyDescent="0.2">
      <c r="A176" s="96" t="s">
        <v>165</v>
      </c>
      <c r="B176" s="87" t="s">
        <v>164</v>
      </c>
      <c r="C176" s="161">
        <f>SUM(C177+C180)</f>
        <v>10412</v>
      </c>
      <c r="D176" s="161">
        <f>SUM(D177+D180)</f>
        <v>10412</v>
      </c>
      <c r="E176" s="198"/>
      <c r="F176" s="198"/>
      <c r="G176" s="198"/>
      <c r="H176" s="198"/>
      <c r="I176" s="198"/>
      <c r="J176" s="198"/>
      <c r="K176" s="161">
        <f t="shared" si="70"/>
        <v>10620.24</v>
      </c>
      <c r="L176" s="161">
        <f t="shared" si="71"/>
        <v>10832.6448</v>
      </c>
    </row>
    <row r="177" spans="1:63" s="212" customFormat="1" x14ac:dyDescent="0.2">
      <c r="A177" s="213" t="s">
        <v>149</v>
      </c>
      <c r="B177" s="214" t="s">
        <v>150</v>
      </c>
      <c r="C177" s="208">
        <v>9214</v>
      </c>
      <c r="D177" s="208">
        <v>9214</v>
      </c>
      <c r="E177" s="208"/>
      <c r="F177" s="208"/>
      <c r="G177" s="208"/>
      <c r="H177" s="208"/>
      <c r="I177" s="208"/>
      <c r="J177" s="208"/>
      <c r="K177" s="196">
        <f t="shared" si="70"/>
        <v>9398.2800000000007</v>
      </c>
      <c r="L177" s="196">
        <f t="shared" si="71"/>
        <v>9586.245600000002</v>
      </c>
    </row>
    <row r="178" spans="1:63" s="212" customFormat="1" x14ac:dyDescent="0.2">
      <c r="A178" s="164">
        <v>32</v>
      </c>
      <c r="B178" s="197" t="s">
        <v>27</v>
      </c>
      <c r="C178" s="158">
        <v>9214</v>
      </c>
      <c r="D178" s="158">
        <v>9214</v>
      </c>
      <c r="E178" s="158"/>
      <c r="F178" s="158"/>
      <c r="G178" s="158"/>
      <c r="H178" s="158"/>
      <c r="I178" s="158"/>
      <c r="J178" s="158"/>
      <c r="K178" s="177">
        <f t="shared" si="70"/>
        <v>9398.2800000000007</v>
      </c>
      <c r="L178" s="177">
        <f t="shared" si="71"/>
        <v>9586.245600000002</v>
      </c>
    </row>
    <row r="179" spans="1:63" s="212" customFormat="1" x14ac:dyDescent="0.2">
      <c r="A179" s="173">
        <v>322</v>
      </c>
      <c r="B179" s="174" t="s">
        <v>27</v>
      </c>
      <c r="C179" s="158">
        <v>9214</v>
      </c>
      <c r="D179" s="158">
        <v>9214</v>
      </c>
      <c r="E179" s="158"/>
      <c r="F179" s="158"/>
      <c r="G179" s="158"/>
      <c r="H179" s="158"/>
      <c r="I179" s="158"/>
      <c r="J179" s="158"/>
      <c r="K179" s="177"/>
      <c r="L179" s="177"/>
    </row>
    <row r="180" spans="1:63" s="201" customFormat="1" x14ac:dyDescent="0.2">
      <c r="A180" s="206" t="s">
        <v>70</v>
      </c>
      <c r="B180" s="207" t="s">
        <v>161</v>
      </c>
      <c r="C180" s="196">
        <v>1198</v>
      </c>
      <c r="D180" s="196">
        <v>1198</v>
      </c>
      <c r="E180" s="208"/>
      <c r="F180" s="208"/>
      <c r="G180" s="208"/>
      <c r="H180" s="208"/>
      <c r="I180" s="208"/>
      <c r="J180" s="208"/>
      <c r="K180" s="196">
        <f t="shared" si="70"/>
        <v>1221.96</v>
      </c>
      <c r="L180" s="196">
        <f t="shared" si="71"/>
        <v>1246.3992000000001</v>
      </c>
    </row>
    <row r="181" spans="1:63" s="201" customFormat="1" x14ac:dyDescent="0.2">
      <c r="A181" s="178">
        <v>32</v>
      </c>
      <c r="B181" s="162" t="s">
        <v>27</v>
      </c>
      <c r="C181" s="177">
        <v>1198</v>
      </c>
      <c r="D181" s="177">
        <v>1198</v>
      </c>
      <c r="E181" s="158"/>
      <c r="F181" s="158"/>
      <c r="G181" s="158"/>
      <c r="H181" s="158"/>
      <c r="I181" s="158"/>
      <c r="J181" s="158"/>
      <c r="K181" s="177">
        <f t="shared" si="70"/>
        <v>1221.96</v>
      </c>
      <c r="L181" s="177">
        <f t="shared" si="71"/>
        <v>1246.3992000000001</v>
      </c>
    </row>
    <row r="182" spans="1:63" s="201" customFormat="1" x14ac:dyDescent="0.2">
      <c r="A182" s="178">
        <v>322</v>
      </c>
      <c r="B182" s="162" t="s">
        <v>27</v>
      </c>
      <c r="C182" s="158">
        <v>1198</v>
      </c>
      <c r="D182" s="158">
        <v>1198</v>
      </c>
      <c r="E182" s="158"/>
      <c r="F182" s="158"/>
      <c r="G182" s="158"/>
      <c r="H182" s="158"/>
      <c r="I182" s="158"/>
      <c r="J182" s="158"/>
      <c r="K182" s="177"/>
      <c r="L182" s="177">
        <f t="shared" si="71"/>
        <v>0</v>
      </c>
    </row>
    <row r="183" spans="1:63" s="201" customFormat="1" x14ac:dyDescent="0.2">
      <c r="A183" s="178"/>
      <c r="B183" s="162"/>
      <c r="C183" s="158"/>
      <c r="D183" s="158"/>
      <c r="E183" s="158"/>
      <c r="F183" s="158"/>
      <c r="G183" s="158"/>
      <c r="H183" s="158"/>
      <c r="I183" s="158"/>
      <c r="J183" s="158"/>
      <c r="K183" s="177">
        <f t="shared" si="70"/>
        <v>0</v>
      </c>
      <c r="L183" s="177">
        <f t="shared" si="71"/>
        <v>0</v>
      </c>
    </row>
    <row r="184" spans="1:63" s="201" customFormat="1" x14ac:dyDescent="0.2">
      <c r="A184" s="178"/>
      <c r="B184" s="162"/>
      <c r="C184" s="158"/>
      <c r="D184" s="158"/>
      <c r="E184" s="158"/>
      <c r="F184" s="158"/>
      <c r="G184" s="158"/>
      <c r="H184" s="158"/>
      <c r="I184" s="158"/>
      <c r="J184" s="158"/>
      <c r="K184" s="177">
        <f t="shared" si="70"/>
        <v>0</v>
      </c>
      <c r="L184" s="177">
        <f t="shared" si="71"/>
        <v>0</v>
      </c>
    </row>
    <row r="185" spans="1:63" s="201" customFormat="1" x14ac:dyDescent="0.2">
      <c r="A185" s="178"/>
      <c r="B185" s="162"/>
      <c r="C185" s="158"/>
      <c r="D185" s="158"/>
      <c r="E185" s="158"/>
      <c r="F185" s="158"/>
      <c r="G185" s="158"/>
      <c r="H185" s="158"/>
      <c r="I185" s="158"/>
      <c r="J185" s="158"/>
      <c r="K185" s="177">
        <f t="shared" si="70"/>
        <v>0</v>
      </c>
      <c r="L185" s="177">
        <f t="shared" si="71"/>
        <v>0</v>
      </c>
    </row>
    <row r="186" spans="1:63" x14ac:dyDescent="0.2">
      <c r="A186" s="178"/>
      <c r="B186" s="162"/>
      <c r="C186" s="158"/>
      <c r="D186" s="158"/>
      <c r="E186" s="158"/>
      <c r="F186" s="158"/>
      <c r="G186" s="158"/>
      <c r="H186" s="158"/>
      <c r="I186" s="158"/>
      <c r="J186" s="158"/>
      <c r="K186" s="177">
        <f t="shared" si="70"/>
        <v>0</v>
      </c>
      <c r="L186" s="177">
        <f t="shared" si="71"/>
        <v>0</v>
      </c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</row>
    <row r="187" spans="1:63" s="126" customFormat="1" x14ac:dyDescent="0.2">
      <c r="A187" s="65"/>
      <c r="B187" s="7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</row>
    <row r="188" spans="1:63" s="126" customFormat="1" x14ac:dyDescent="0.2">
      <c r="A188" s="65"/>
      <c r="B188" s="7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</row>
    <row r="189" spans="1:63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</row>
    <row r="190" spans="1:63" x14ac:dyDescent="0.2">
      <c r="A190" s="65" t="s">
        <v>167</v>
      </c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</row>
    <row r="191" spans="1:63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 t="s">
        <v>71</v>
      </c>
      <c r="L191" s="3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</row>
    <row r="192" spans="1:63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</row>
    <row r="193" spans="1:63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</row>
    <row r="194" spans="1:63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</row>
    <row r="195" spans="1:63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</row>
    <row r="196" spans="1:63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</row>
    <row r="197" spans="1:63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</row>
    <row r="198" spans="1:63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</row>
    <row r="199" spans="1:63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  <c r="BI199" s="147"/>
      <c r="BJ199" s="147"/>
      <c r="BK199" s="147"/>
    </row>
    <row r="200" spans="1:63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</row>
    <row r="201" spans="1:63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</row>
    <row r="202" spans="1:63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</row>
    <row r="203" spans="1:63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</row>
    <row r="204" spans="1:63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</row>
    <row r="205" spans="1:63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</row>
    <row r="206" spans="1:63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</row>
    <row r="207" spans="1:63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</row>
    <row r="208" spans="1:63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</row>
    <row r="209" spans="1:63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</row>
    <row r="210" spans="1:63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  <c r="BI210" s="147"/>
      <c r="BJ210" s="147"/>
      <c r="BK210" s="147"/>
    </row>
    <row r="211" spans="1:63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</row>
    <row r="212" spans="1:63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</row>
    <row r="213" spans="1:63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</row>
    <row r="214" spans="1:63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</row>
    <row r="215" spans="1:63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  <c r="BI215" s="147"/>
      <c r="BJ215" s="147"/>
      <c r="BK215" s="147"/>
    </row>
    <row r="216" spans="1:63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</row>
    <row r="217" spans="1:63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  <c r="BI217" s="147"/>
      <c r="BJ217" s="147"/>
      <c r="BK217" s="147"/>
    </row>
    <row r="218" spans="1:63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  <c r="BI218" s="147"/>
      <c r="BJ218" s="147"/>
      <c r="BK218" s="147"/>
    </row>
    <row r="219" spans="1:63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</row>
    <row r="220" spans="1:63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</row>
    <row r="221" spans="1:63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</row>
    <row r="222" spans="1:63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  <c r="BJ222" s="147"/>
      <c r="BK222" s="147"/>
    </row>
    <row r="223" spans="1:63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</row>
    <row r="224" spans="1:63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</row>
    <row r="225" spans="1:63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  <c r="BJ225" s="147"/>
      <c r="BK225" s="147"/>
    </row>
    <row r="226" spans="1:63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</row>
    <row r="227" spans="1:63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  <c r="BI227" s="147"/>
      <c r="BJ227" s="147"/>
      <c r="BK227" s="147"/>
    </row>
    <row r="228" spans="1:63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</row>
    <row r="229" spans="1:63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  <c r="BI229" s="147"/>
      <c r="BJ229" s="147"/>
      <c r="BK229" s="147"/>
    </row>
    <row r="230" spans="1:63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  <c r="BI230" s="147"/>
      <c r="BJ230" s="147"/>
      <c r="BK230" s="147"/>
    </row>
    <row r="231" spans="1:63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  <c r="BI231" s="147"/>
      <c r="BJ231" s="147"/>
      <c r="BK231" s="147"/>
    </row>
    <row r="232" spans="1:63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  <c r="BI232" s="147"/>
      <c r="BJ232" s="147"/>
      <c r="BK232" s="147"/>
    </row>
    <row r="233" spans="1:63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  <c r="BI233" s="147"/>
      <c r="BJ233" s="147"/>
      <c r="BK233" s="147"/>
    </row>
    <row r="234" spans="1:63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  <c r="BI234" s="147"/>
      <c r="BJ234" s="147"/>
      <c r="BK234" s="147"/>
    </row>
    <row r="235" spans="1:63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  <c r="BI235" s="147"/>
      <c r="BJ235" s="147"/>
      <c r="BK235" s="147"/>
    </row>
    <row r="236" spans="1:63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</row>
    <row r="237" spans="1:63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</row>
    <row r="238" spans="1:63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</row>
    <row r="239" spans="1:63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</row>
    <row r="240" spans="1:63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  <c r="BI240" s="147"/>
      <c r="BJ240" s="147"/>
      <c r="BK240" s="147"/>
    </row>
    <row r="241" spans="1:63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  <c r="BI241" s="147"/>
      <c r="BJ241" s="147"/>
      <c r="BK241" s="147"/>
    </row>
    <row r="242" spans="1:63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  <c r="BI242" s="147"/>
      <c r="BJ242" s="147"/>
      <c r="BK242" s="147"/>
    </row>
    <row r="243" spans="1:63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  <c r="BI243" s="147"/>
      <c r="BJ243" s="147"/>
      <c r="BK243" s="147"/>
    </row>
    <row r="244" spans="1:63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  <c r="BI244" s="147"/>
      <c r="BJ244" s="147"/>
      <c r="BK244" s="147"/>
    </row>
    <row r="245" spans="1:63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  <c r="BI245" s="147"/>
      <c r="BJ245" s="147"/>
      <c r="BK245" s="147"/>
    </row>
    <row r="246" spans="1:6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</row>
    <row r="247" spans="1:63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  <c r="BI247" s="147"/>
      <c r="BJ247" s="147"/>
      <c r="BK247" s="147"/>
    </row>
    <row r="248" spans="1:63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  <c r="BI248" s="147"/>
      <c r="BJ248" s="147"/>
      <c r="BK248" s="147"/>
    </row>
    <row r="249" spans="1:6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  <c r="BI249" s="147"/>
      <c r="BJ249" s="147"/>
      <c r="BK249" s="147"/>
    </row>
    <row r="250" spans="1:6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  <c r="BI250" s="147"/>
      <c r="BJ250" s="147"/>
      <c r="BK250" s="147"/>
    </row>
    <row r="251" spans="1:6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  <c r="BI251" s="147"/>
      <c r="BJ251" s="147"/>
      <c r="BK251" s="147"/>
    </row>
    <row r="252" spans="1:6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</row>
    <row r="253" spans="1:6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  <c r="BI253" s="147"/>
      <c r="BJ253" s="147"/>
      <c r="BK253" s="147"/>
    </row>
    <row r="254" spans="1:6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  <c r="BI254" s="147"/>
      <c r="BJ254" s="147"/>
      <c r="BK254" s="147"/>
    </row>
    <row r="255" spans="1:6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  <c r="BI255" s="147"/>
      <c r="BJ255" s="147"/>
      <c r="BK255" s="147"/>
    </row>
    <row r="256" spans="1:6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  <c r="BI256" s="147"/>
      <c r="BJ256" s="147"/>
      <c r="BK256" s="147"/>
    </row>
    <row r="257" spans="1:6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  <c r="BI257" s="147"/>
      <c r="BJ257" s="147"/>
      <c r="BK257" s="147"/>
    </row>
    <row r="258" spans="1:6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  <c r="BI258" s="147"/>
      <c r="BJ258" s="147"/>
      <c r="BK258" s="147"/>
    </row>
    <row r="259" spans="1:6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</row>
    <row r="260" spans="1:6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  <c r="BI260" s="147"/>
      <c r="BJ260" s="147"/>
      <c r="BK260" s="147"/>
    </row>
    <row r="261" spans="1:6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  <c r="BI261" s="147"/>
      <c r="BJ261" s="147"/>
      <c r="BK261" s="147"/>
    </row>
    <row r="262" spans="1:6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  <c r="BI262" s="147"/>
      <c r="BJ262" s="147"/>
      <c r="BK262" s="147"/>
    </row>
    <row r="263" spans="1:6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</row>
    <row r="264" spans="1:6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</row>
    <row r="265" spans="1:6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  <c r="BI265" s="147"/>
      <c r="BJ265" s="147"/>
      <c r="BK265" s="147"/>
    </row>
    <row r="266" spans="1:6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  <c r="BI266" s="147"/>
      <c r="BJ266" s="147"/>
      <c r="BK266" s="147"/>
    </row>
    <row r="267" spans="1:6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  <c r="BI267" s="147"/>
      <c r="BJ267" s="147"/>
      <c r="BK267" s="147"/>
    </row>
    <row r="268" spans="1:6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  <c r="BI268" s="147"/>
      <c r="BJ268" s="147"/>
      <c r="BK268" s="147"/>
    </row>
    <row r="269" spans="1:6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  <c r="BI269" s="147"/>
      <c r="BJ269" s="147"/>
      <c r="BK269" s="147"/>
    </row>
    <row r="270" spans="1:6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  <c r="BI270" s="147"/>
      <c r="BJ270" s="147"/>
      <c r="BK270" s="147"/>
    </row>
    <row r="271" spans="1:6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  <c r="BI271" s="147"/>
      <c r="BJ271" s="147"/>
      <c r="BK271" s="147"/>
    </row>
    <row r="272" spans="1:6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  <c r="BI272" s="147"/>
      <c r="BJ272" s="147"/>
      <c r="BK272" s="147"/>
    </row>
    <row r="273" spans="1:6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</row>
    <row r="274" spans="1:6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  <c r="BI274" s="147"/>
      <c r="BJ274" s="147"/>
      <c r="BK274" s="147"/>
    </row>
    <row r="275" spans="1:6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/>
      <c r="BK275" s="147"/>
    </row>
    <row r="276" spans="1:6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  <c r="BI276" s="147"/>
      <c r="BJ276" s="147"/>
      <c r="BK276" s="147"/>
    </row>
    <row r="277" spans="1:6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  <c r="BI277" s="147"/>
      <c r="BJ277" s="147"/>
      <c r="BK277" s="147"/>
    </row>
    <row r="278" spans="1:6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  <c r="BI278" s="147"/>
      <c r="BJ278" s="147"/>
      <c r="BK278" s="147"/>
    </row>
    <row r="279" spans="1:6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  <c r="BI279" s="147"/>
      <c r="BJ279" s="147"/>
      <c r="BK279" s="147"/>
    </row>
    <row r="280" spans="1:6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  <c r="BI280" s="147"/>
      <c r="BJ280" s="147"/>
      <c r="BK280" s="147"/>
    </row>
    <row r="281" spans="1:6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  <c r="BI281" s="147"/>
      <c r="BJ281" s="147"/>
      <c r="BK281" s="147"/>
    </row>
    <row r="282" spans="1:6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  <c r="BI282" s="147"/>
      <c r="BJ282" s="147"/>
      <c r="BK282" s="147"/>
    </row>
    <row r="283" spans="1:6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  <c r="BI283" s="147"/>
      <c r="BJ283" s="147"/>
      <c r="BK283" s="147"/>
    </row>
    <row r="284" spans="1:6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  <c r="BI284" s="147"/>
      <c r="BJ284" s="147"/>
      <c r="BK284" s="147"/>
    </row>
    <row r="285" spans="1:6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  <c r="BI285" s="147"/>
      <c r="BJ285" s="147"/>
      <c r="BK285" s="147"/>
    </row>
    <row r="286" spans="1:6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  <c r="BI286" s="147"/>
      <c r="BJ286" s="147"/>
      <c r="BK286" s="147"/>
    </row>
    <row r="287" spans="1:6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  <c r="BI287" s="147"/>
      <c r="BJ287" s="147"/>
      <c r="BK287" s="147"/>
    </row>
    <row r="288" spans="1:6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  <c r="BI288" s="147"/>
      <c r="BJ288" s="147"/>
      <c r="BK288" s="147"/>
    </row>
    <row r="289" spans="1:6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147"/>
      <c r="BD289" s="147"/>
      <c r="BE289" s="147"/>
      <c r="BF289" s="147"/>
      <c r="BG289" s="147"/>
      <c r="BH289" s="147"/>
      <c r="BI289" s="147"/>
      <c r="BJ289" s="147"/>
      <c r="BK289" s="147"/>
    </row>
    <row r="290" spans="1:6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  <c r="BI290" s="147"/>
      <c r="BJ290" s="147"/>
      <c r="BK290" s="147"/>
    </row>
    <row r="291" spans="1:6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  <c r="BI291" s="147"/>
      <c r="BJ291" s="147"/>
      <c r="BK291" s="147"/>
    </row>
    <row r="292" spans="1:6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147"/>
      <c r="BD292" s="147"/>
      <c r="BE292" s="147"/>
      <c r="BF292" s="147"/>
      <c r="BG292" s="147"/>
      <c r="BH292" s="147"/>
      <c r="BI292" s="147"/>
      <c r="BJ292" s="147"/>
      <c r="BK292" s="147"/>
    </row>
    <row r="293" spans="1:6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  <c r="BI293" s="147"/>
      <c r="BJ293" s="147"/>
      <c r="BK293" s="147"/>
    </row>
    <row r="294" spans="1:6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7"/>
      <c r="BD294" s="147"/>
      <c r="BE294" s="147"/>
      <c r="BF294" s="147"/>
      <c r="BG294" s="147"/>
      <c r="BH294" s="147"/>
      <c r="BI294" s="147"/>
      <c r="BJ294" s="147"/>
      <c r="BK294" s="147"/>
    </row>
    <row r="295" spans="1:6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  <c r="BI295" s="147"/>
      <c r="BJ295" s="147"/>
      <c r="BK295" s="147"/>
    </row>
    <row r="296" spans="1:6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  <c r="BI296" s="147"/>
      <c r="BJ296" s="147"/>
      <c r="BK296" s="147"/>
    </row>
    <row r="297" spans="1:6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  <c r="BI297" s="147"/>
      <c r="BJ297" s="147"/>
      <c r="BK297" s="147"/>
    </row>
    <row r="298" spans="1:6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  <c r="BI298" s="147"/>
      <c r="BJ298" s="147"/>
      <c r="BK298" s="147"/>
    </row>
    <row r="299" spans="1:6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  <c r="BI299" s="147"/>
      <c r="BJ299" s="147"/>
      <c r="BK299" s="147"/>
    </row>
    <row r="300" spans="1:6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  <c r="BI300" s="147"/>
      <c r="BJ300" s="147"/>
      <c r="BK300" s="147"/>
    </row>
    <row r="301" spans="1:6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  <c r="BI301" s="147"/>
      <c r="BJ301" s="147"/>
      <c r="BK301" s="147"/>
    </row>
    <row r="302" spans="1:6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  <c r="BI302" s="147"/>
      <c r="BJ302" s="147"/>
      <c r="BK302" s="147"/>
    </row>
    <row r="303" spans="1:6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  <c r="BI303" s="147"/>
      <c r="BJ303" s="147"/>
      <c r="BK303" s="147"/>
    </row>
    <row r="304" spans="1:6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  <c r="BI304" s="147"/>
      <c r="BJ304" s="147"/>
      <c r="BK304" s="147"/>
    </row>
    <row r="305" spans="1:6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  <c r="BI305" s="147"/>
      <c r="BJ305" s="147"/>
      <c r="BK305" s="147"/>
    </row>
    <row r="306" spans="1:6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  <c r="BI306" s="147"/>
      <c r="BJ306" s="147"/>
      <c r="BK306" s="147"/>
    </row>
    <row r="307" spans="1:6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  <c r="BI307" s="147"/>
      <c r="BJ307" s="147"/>
      <c r="BK307" s="147"/>
    </row>
    <row r="308" spans="1:6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  <c r="BI308" s="147"/>
      <c r="BJ308" s="147"/>
      <c r="BK308" s="147"/>
    </row>
    <row r="309" spans="1:6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  <c r="BI309" s="147"/>
      <c r="BJ309" s="147"/>
      <c r="BK309" s="147"/>
    </row>
    <row r="310" spans="1:6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  <c r="BI310" s="147"/>
      <c r="BJ310" s="147"/>
      <c r="BK310" s="147"/>
    </row>
    <row r="311" spans="1:6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  <c r="BI311" s="147"/>
      <c r="BJ311" s="147"/>
      <c r="BK311" s="147"/>
    </row>
    <row r="312" spans="1:6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  <c r="BI312" s="147"/>
      <c r="BJ312" s="147"/>
      <c r="BK312" s="147"/>
    </row>
    <row r="313" spans="1:6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  <c r="BI313" s="147"/>
      <c r="BJ313" s="147"/>
      <c r="BK313" s="147"/>
    </row>
    <row r="314" spans="1:6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  <c r="BI314" s="147"/>
      <c r="BJ314" s="147"/>
      <c r="BK314" s="147"/>
    </row>
    <row r="315" spans="1:6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  <c r="BI315" s="147"/>
      <c r="BJ315" s="147"/>
      <c r="BK315" s="147"/>
    </row>
    <row r="316" spans="1:6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  <c r="BI316" s="147"/>
      <c r="BJ316" s="147"/>
      <c r="BK316" s="147"/>
    </row>
    <row r="317" spans="1:6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  <c r="BI317" s="147"/>
      <c r="BJ317" s="147"/>
      <c r="BK317" s="147"/>
    </row>
    <row r="318" spans="1:6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  <c r="BI318" s="147"/>
      <c r="BJ318" s="147"/>
      <c r="BK318" s="147"/>
    </row>
    <row r="319" spans="1:6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  <c r="BI319" s="147"/>
      <c r="BJ319" s="147"/>
      <c r="BK319" s="147"/>
    </row>
    <row r="320" spans="1:6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  <c r="BI320" s="147"/>
      <c r="BJ320" s="147"/>
      <c r="BK320" s="147"/>
    </row>
    <row r="321" spans="1:6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  <c r="BI321" s="147"/>
      <c r="BJ321" s="147"/>
      <c r="BK321" s="147"/>
    </row>
    <row r="322" spans="1:6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  <c r="BI322" s="147"/>
      <c r="BJ322" s="147"/>
      <c r="BK322" s="147"/>
    </row>
    <row r="323" spans="1:6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147"/>
      <c r="BD323" s="147"/>
      <c r="BE323" s="147"/>
      <c r="BF323" s="147"/>
      <c r="BG323" s="147"/>
      <c r="BH323" s="147"/>
      <c r="BI323" s="147"/>
      <c r="BJ323" s="147"/>
      <c r="BK323" s="147"/>
    </row>
    <row r="324" spans="1:6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  <c r="BI324" s="147"/>
      <c r="BJ324" s="147"/>
      <c r="BK324" s="147"/>
    </row>
    <row r="325" spans="1:6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  <c r="BI325" s="147"/>
      <c r="BJ325" s="147"/>
      <c r="BK325" s="147"/>
    </row>
    <row r="326" spans="1:6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  <c r="BI326" s="147"/>
      <c r="BJ326" s="147"/>
      <c r="BK326" s="147"/>
    </row>
    <row r="327" spans="1:6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  <c r="BI327" s="147"/>
      <c r="BJ327" s="147"/>
      <c r="BK327" s="147"/>
    </row>
    <row r="328" spans="1:6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  <c r="BI328" s="147"/>
      <c r="BJ328" s="147"/>
      <c r="BK328" s="147"/>
    </row>
    <row r="329" spans="1:6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  <c r="BI329" s="147"/>
      <c r="BJ329" s="147"/>
      <c r="BK329" s="147"/>
    </row>
    <row r="330" spans="1:6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  <c r="BI330" s="147"/>
      <c r="BJ330" s="147"/>
      <c r="BK330" s="147"/>
    </row>
    <row r="331" spans="1:6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  <c r="BI331" s="147"/>
      <c r="BJ331" s="147"/>
      <c r="BK331" s="147"/>
    </row>
    <row r="332" spans="1:6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  <c r="BI332" s="147"/>
      <c r="BJ332" s="147"/>
      <c r="BK332" s="147"/>
    </row>
    <row r="333" spans="1:6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  <c r="BI333" s="147"/>
      <c r="BJ333" s="147"/>
      <c r="BK333" s="147"/>
    </row>
    <row r="334" spans="1:6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  <c r="BI334" s="147"/>
      <c r="BJ334" s="147"/>
      <c r="BK334" s="147"/>
    </row>
    <row r="335" spans="1:6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  <c r="BI335" s="147"/>
      <c r="BJ335" s="147"/>
      <c r="BK335" s="147"/>
    </row>
    <row r="336" spans="1:6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  <c r="BI336" s="147"/>
      <c r="BJ336" s="147"/>
      <c r="BK336" s="147"/>
    </row>
    <row r="337" spans="1:6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  <c r="BI337" s="147"/>
      <c r="BJ337" s="147"/>
      <c r="BK337" s="147"/>
    </row>
    <row r="338" spans="1:6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  <c r="BI338" s="147"/>
      <c r="BJ338" s="147"/>
      <c r="BK338" s="147"/>
    </row>
    <row r="339" spans="1:6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  <c r="BI339" s="147"/>
      <c r="BJ339" s="147"/>
      <c r="BK339" s="147"/>
    </row>
    <row r="340" spans="1:6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  <c r="BI340" s="147"/>
      <c r="BJ340" s="147"/>
      <c r="BK340" s="147"/>
    </row>
    <row r="341" spans="1:6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  <c r="BI341" s="147"/>
      <c r="BJ341" s="147"/>
      <c r="BK341" s="147"/>
    </row>
    <row r="342" spans="1:6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  <c r="BI342" s="147"/>
      <c r="BJ342" s="147"/>
      <c r="BK342" s="147"/>
    </row>
    <row r="343" spans="1:6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147"/>
      <c r="BD343" s="147"/>
      <c r="BE343" s="147"/>
      <c r="BF343" s="147"/>
      <c r="BG343" s="147"/>
      <c r="BH343" s="147"/>
      <c r="BI343" s="147"/>
      <c r="BJ343" s="147"/>
      <c r="BK343" s="147"/>
    </row>
    <row r="344" spans="1:6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  <c r="BI344" s="147"/>
      <c r="BJ344" s="147"/>
      <c r="BK344" s="147"/>
    </row>
    <row r="345" spans="1:6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  <c r="BI345" s="147"/>
      <c r="BJ345" s="147"/>
      <c r="BK345" s="147"/>
    </row>
    <row r="346" spans="1:6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  <c r="BI346" s="147"/>
      <c r="BJ346" s="147"/>
      <c r="BK346" s="147"/>
    </row>
    <row r="347" spans="1:6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147"/>
      <c r="BD347" s="147"/>
      <c r="BE347" s="147"/>
      <c r="BF347" s="147"/>
      <c r="BG347" s="147"/>
      <c r="BH347" s="147"/>
      <c r="BI347" s="147"/>
      <c r="BJ347" s="147"/>
      <c r="BK347" s="147"/>
    </row>
    <row r="348" spans="1:6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  <c r="BI348" s="147"/>
      <c r="BJ348" s="147"/>
      <c r="BK348" s="147"/>
    </row>
    <row r="349" spans="1:6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147"/>
      <c r="BD349" s="147"/>
      <c r="BE349" s="147"/>
      <c r="BF349" s="147"/>
      <c r="BG349" s="147"/>
      <c r="BH349" s="147"/>
      <c r="BI349" s="147"/>
      <c r="BJ349" s="147"/>
      <c r="BK349" s="147"/>
    </row>
    <row r="350" spans="1:6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147"/>
      <c r="BD350" s="147"/>
      <c r="BE350" s="147"/>
      <c r="BF350" s="147"/>
      <c r="BG350" s="147"/>
      <c r="BH350" s="147"/>
      <c r="BI350" s="147"/>
      <c r="BJ350" s="147"/>
      <c r="BK350" s="147"/>
    </row>
    <row r="351" spans="1:6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147"/>
      <c r="BD351" s="147"/>
      <c r="BE351" s="147"/>
      <c r="BF351" s="147"/>
      <c r="BG351" s="147"/>
      <c r="BH351" s="147"/>
      <c r="BI351" s="147"/>
      <c r="BJ351" s="147"/>
      <c r="BK351" s="147"/>
    </row>
    <row r="352" spans="1:6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147"/>
      <c r="BD352" s="147"/>
      <c r="BE352" s="147"/>
      <c r="BF352" s="147"/>
      <c r="BG352" s="147"/>
      <c r="BH352" s="147"/>
      <c r="BI352" s="147"/>
      <c r="BJ352" s="147"/>
      <c r="BK352" s="147"/>
    </row>
    <row r="353" spans="1:63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  <c r="BB353" s="147"/>
      <c r="BC353" s="147"/>
      <c r="BD353" s="147"/>
      <c r="BE353" s="147"/>
      <c r="BF353" s="147"/>
      <c r="BG353" s="147"/>
      <c r="BH353" s="147"/>
      <c r="BI353" s="147"/>
      <c r="BJ353" s="147"/>
      <c r="BK353" s="147"/>
    </row>
    <row r="354" spans="1:63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147"/>
      <c r="BD354" s="147"/>
      <c r="BE354" s="147"/>
      <c r="BF354" s="147"/>
      <c r="BG354" s="147"/>
      <c r="BH354" s="147"/>
      <c r="BI354" s="147"/>
      <c r="BJ354" s="147"/>
      <c r="BK354" s="147"/>
    </row>
    <row r="355" spans="1:63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147"/>
      <c r="BD355" s="147"/>
      <c r="BE355" s="147"/>
      <c r="BF355" s="147"/>
      <c r="BG355" s="147"/>
      <c r="BH355" s="147"/>
      <c r="BI355" s="147"/>
      <c r="BJ355" s="147"/>
      <c r="BK355" s="147"/>
    </row>
    <row r="356" spans="1:63" x14ac:dyDescent="0.2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147"/>
      <c r="BD356" s="147"/>
      <c r="BE356" s="147"/>
      <c r="BF356" s="147"/>
      <c r="BG356" s="147"/>
      <c r="BH356" s="147"/>
      <c r="BI356" s="147"/>
      <c r="BJ356" s="147"/>
      <c r="BK356" s="147"/>
    </row>
    <row r="357" spans="1:63" x14ac:dyDescent="0.2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7"/>
      <c r="BD357" s="147"/>
      <c r="BE357" s="147"/>
      <c r="BF357" s="147"/>
      <c r="BG357" s="147"/>
      <c r="BH357" s="147"/>
      <c r="BI357" s="147"/>
      <c r="BJ357" s="147"/>
      <c r="BK357" s="147"/>
    </row>
    <row r="358" spans="1:63" x14ac:dyDescent="0.2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  <c r="BI358" s="147"/>
      <c r="BJ358" s="147"/>
      <c r="BK358" s="147"/>
    </row>
    <row r="359" spans="1:63" x14ac:dyDescent="0.2">
      <c r="A359" s="65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147"/>
      <c r="BD359" s="147"/>
      <c r="BE359" s="147"/>
      <c r="BF359" s="147"/>
      <c r="BG359" s="147"/>
      <c r="BH359" s="147"/>
      <c r="BI359" s="147"/>
      <c r="BJ359" s="147"/>
      <c r="BK359" s="147"/>
    </row>
    <row r="360" spans="1:63" x14ac:dyDescent="0.2">
      <c r="A360" s="65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147"/>
      <c r="BD360" s="147"/>
      <c r="BE360" s="147"/>
      <c r="BF360" s="147"/>
      <c r="BG360" s="147"/>
      <c r="BH360" s="147"/>
      <c r="BI360" s="147"/>
      <c r="BJ360" s="147"/>
      <c r="BK360" s="147"/>
    </row>
    <row r="361" spans="1:63" x14ac:dyDescent="0.2">
      <c r="A361" s="65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147"/>
      <c r="BD361" s="147"/>
      <c r="BE361" s="147"/>
      <c r="BF361" s="147"/>
      <c r="BG361" s="147"/>
      <c r="BH361" s="147"/>
      <c r="BI361" s="147"/>
      <c r="BJ361" s="147"/>
      <c r="BK361" s="147"/>
    </row>
    <row r="362" spans="1:63" x14ac:dyDescent="0.2">
      <c r="A362" s="65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147"/>
      <c r="BD362" s="147"/>
      <c r="BE362" s="147"/>
      <c r="BF362" s="147"/>
      <c r="BG362" s="147"/>
      <c r="BH362" s="147"/>
      <c r="BI362" s="147"/>
      <c r="BJ362" s="147"/>
      <c r="BK362" s="147"/>
    </row>
    <row r="363" spans="1:63" x14ac:dyDescent="0.2">
      <c r="A363" s="65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  <c r="BB363" s="147"/>
      <c r="BC363" s="147"/>
      <c r="BD363" s="147"/>
      <c r="BE363" s="147"/>
      <c r="BF363" s="147"/>
      <c r="BG363" s="147"/>
      <c r="BH363" s="147"/>
      <c r="BI363" s="147"/>
      <c r="BJ363" s="147"/>
      <c r="BK363" s="147"/>
    </row>
    <row r="364" spans="1:63" x14ac:dyDescent="0.2">
      <c r="A364" s="65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7"/>
      <c r="BC364" s="147"/>
      <c r="BD364" s="147"/>
      <c r="BE364" s="147"/>
      <c r="BF364" s="147"/>
      <c r="BG364" s="147"/>
      <c r="BH364" s="147"/>
      <c r="BI364" s="147"/>
      <c r="BJ364" s="147"/>
      <c r="BK364" s="147"/>
    </row>
    <row r="365" spans="1:63" x14ac:dyDescent="0.2">
      <c r="A365" s="65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147"/>
      <c r="BD365" s="147"/>
      <c r="BE365" s="147"/>
      <c r="BF365" s="147"/>
      <c r="BG365" s="147"/>
      <c r="BH365" s="147"/>
      <c r="BI365" s="147"/>
      <c r="BJ365" s="147"/>
      <c r="BK365" s="147"/>
    </row>
    <row r="366" spans="1:63" x14ac:dyDescent="0.2">
      <c r="A366" s="65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  <c r="BB366" s="147"/>
      <c r="BC366" s="147"/>
      <c r="BD366" s="147"/>
      <c r="BE366" s="147"/>
      <c r="BF366" s="147"/>
      <c r="BG366" s="147"/>
      <c r="BH366" s="147"/>
      <c r="BI366" s="147"/>
      <c r="BJ366" s="147"/>
      <c r="BK366" s="147"/>
    </row>
    <row r="367" spans="1:63" x14ac:dyDescent="0.2">
      <c r="A367" s="65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147"/>
      <c r="BD367" s="147"/>
      <c r="BE367" s="147"/>
      <c r="BF367" s="147"/>
      <c r="BG367" s="147"/>
      <c r="BH367" s="147"/>
      <c r="BI367" s="147"/>
      <c r="BJ367" s="147"/>
      <c r="BK367" s="147"/>
    </row>
    <row r="368" spans="1:63" x14ac:dyDescent="0.2">
      <c r="A368" s="65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  <c r="BB368" s="147"/>
      <c r="BC368" s="147"/>
      <c r="BD368" s="147"/>
      <c r="BE368" s="147"/>
      <c r="BF368" s="147"/>
      <c r="BG368" s="147"/>
      <c r="BH368" s="147"/>
      <c r="BI368" s="147"/>
      <c r="BJ368" s="147"/>
      <c r="BK368" s="147"/>
    </row>
    <row r="369" spans="1:63" x14ac:dyDescent="0.2">
      <c r="A369" s="65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7"/>
      <c r="BD369" s="147"/>
      <c r="BE369" s="147"/>
      <c r="BF369" s="147"/>
      <c r="BG369" s="147"/>
      <c r="BH369" s="147"/>
      <c r="BI369" s="147"/>
      <c r="BJ369" s="147"/>
      <c r="BK369" s="147"/>
    </row>
    <row r="370" spans="1:63" x14ac:dyDescent="0.2">
      <c r="A370" s="65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  <c r="BB370" s="147"/>
      <c r="BC370" s="147"/>
      <c r="BD370" s="147"/>
      <c r="BE370" s="147"/>
      <c r="BF370" s="147"/>
      <c r="BG370" s="147"/>
      <c r="BH370" s="147"/>
      <c r="BI370" s="147"/>
      <c r="BJ370" s="147"/>
      <c r="BK370" s="147"/>
    </row>
    <row r="371" spans="1:63" x14ac:dyDescent="0.2">
      <c r="A371" s="65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147"/>
      <c r="BD371" s="147"/>
      <c r="BE371" s="147"/>
      <c r="BF371" s="147"/>
      <c r="BG371" s="147"/>
      <c r="BH371" s="147"/>
      <c r="BI371" s="147"/>
      <c r="BJ371" s="147"/>
      <c r="BK371" s="147"/>
    </row>
    <row r="372" spans="1:63" x14ac:dyDescent="0.2">
      <c r="A372" s="65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  <c r="AX372" s="147"/>
      <c r="AY372" s="147"/>
      <c r="AZ372" s="147"/>
      <c r="BA372" s="147"/>
      <c r="BB372" s="147"/>
      <c r="BC372" s="147"/>
      <c r="BD372" s="147"/>
      <c r="BE372" s="147"/>
      <c r="BF372" s="147"/>
      <c r="BG372" s="147"/>
      <c r="BH372" s="147"/>
      <c r="BI372" s="147"/>
      <c r="BJ372" s="147"/>
      <c r="BK372" s="147"/>
    </row>
    <row r="373" spans="1:63" x14ac:dyDescent="0.2">
      <c r="A373" s="65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  <c r="BB373" s="147"/>
      <c r="BC373" s="147"/>
      <c r="BD373" s="147"/>
      <c r="BE373" s="147"/>
      <c r="BF373" s="147"/>
      <c r="BG373" s="147"/>
      <c r="BH373" s="147"/>
      <c r="BI373" s="147"/>
      <c r="BJ373" s="147"/>
      <c r="BK373" s="147"/>
    </row>
    <row r="374" spans="1:63" x14ac:dyDescent="0.2">
      <c r="A374" s="65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147"/>
      <c r="BD374" s="147"/>
      <c r="BE374" s="147"/>
      <c r="BF374" s="147"/>
      <c r="BG374" s="147"/>
      <c r="BH374" s="147"/>
      <c r="BI374" s="147"/>
      <c r="BJ374" s="147"/>
      <c r="BK374" s="147"/>
    </row>
    <row r="375" spans="1:63" x14ac:dyDescent="0.2">
      <c r="A375" s="65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147"/>
      <c r="BD375" s="147"/>
      <c r="BE375" s="147"/>
      <c r="BF375" s="147"/>
      <c r="BG375" s="147"/>
      <c r="BH375" s="147"/>
      <c r="BI375" s="147"/>
      <c r="BJ375" s="147"/>
      <c r="BK375" s="147"/>
    </row>
    <row r="376" spans="1:63" x14ac:dyDescent="0.2">
      <c r="A376" s="65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147"/>
      <c r="BD376" s="147"/>
      <c r="BE376" s="147"/>
      <c r="BF376" s="147"/>
      <c r="BG376" s="147"/>
      <c r="BH376" s="147"/>
      <c r="BI376" s="147"/>
      <c r="BJ376" s="147"/>
      <c r="BK376" s="147"/>
    </row>
    <row r="377" spans="1:63" x14ac:dyDescent="0.2">
      <c r="A377" s="65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147"/>
      <c r="BD377" s="147"/>
      <c r="BE377" s="147"/>
      <c r="BF377" s="147"/>
      <c r="BG377" s="147"/>
      <c r="BH377" s="147"/>
      <c r="BI377" s="147"/>
      <c r="BJ377" s="147"/>
      <c r="BK377" s="147"/>
    </row>
    <row r="378" spans="1:63" x14ac:dyDescent="0.2">
      <c r="A378" s="65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7"/>
      <c r="BD378" s="147"/>
      <c r="BE378" s="147"/>
      <c r="BF378" s="147"/>
      <c r="BG378" s="147"/>
      <c r="BH378" s="147"/>
      <c r="BI378" s="147"/>
      <c r="BJ378" s="147"/>
      <c r="BK378" s="147"/>
    </row>
    <row r="379" spans="1:63" x14ac:dyDescent="0.2">
      <c r="A379" s="65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7"/>
      <c r="BH379" s="147"/>
      <c r="BI379" s="147"/>
      <c r="BJ379" s="147"/>
      <c r="BK379" s="147"/>
    </row>
    <row r="380" spans="1:63" x14ac:dyDescent="0.2">
      <c r="A380" s="65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147"/>
      <c r="BD380" s="147"/>
      <c r="BE380" s="147"/>
      <c r="BF380" s="147"/>
      <c r="BG380" s="147"/>
      <c r="BH380" s="147"/>
      <c r="BI380" s="147"/>
      <c r="BJ380" s="147"/>
      <c r="BK380" s="147"/>
    </row>
    <row r="381" spans="1:63" x14ac:dyDescent="0.2">
      <c r="A381" s="65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  <c r="BB381" s="147"/>
      <c r="BC381" s="147"/>
      <c r="BD381" s="147"/>
      <c r="BE381" s="147"/>
      <c r="BF381" s="147"/>
      <c r="BG381" s="147"/>
      <c r="BH381" s="147"/>
      <c r="BI381" s="147"/>
      <c r="BJ381" s="147"/>
      <c r="BK381" s="147"/>
    </row>
    <row r="382" spans="1:63" x14ac:dyDescent="0.2">
      <c r="A382" s="65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147"/>
      <c r="BD382" s="147"/>
      <c r="BE382" s="147"/>
      <c r="BF382" s="147"/>
      <c r="BG382" s="147"/>
      <c r="BH382" s="147"/>
      <c r="BI382" s="147"/>
      <c r="BJ382" s="147"/>
      <c r="BK382" s="147"/>
    </row>
    <row r="383" spans="1:63" x14ac:dyDescent="0.2">
      <c r="A383" s="65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  <c r="AT383" s="147"/>
      <c r="AU383" s="147"/>
      <c r="AV383" s="147"/>
      <c r="AW383" s="147"/>
      <c r="AX383" s="147"/>
      <c r="AY383" s="147"/>
      <c r="AZ383" s="147"/>
      <c r="BA383" s="147"/>
      <c r="BB383" s="147"/>
      <c r="BC383" s="147"/>
      <c r="BD383" s="147"/>
      <c r="BE383" s="147"/>
      <c r="BF383" s="147"/>
      <c r="BG383" s="147"/>
      <c r="BH383" s="147"/>
      <c r="BI383" s="147"/>
      <c r="BJ383" s="147"/>
      <c r="BK383" s="147"/>
    </row>
    <row r="384" spans="1:63" x14ac:dyDescent="0.2">
      <c r="A384" s="65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147"/>
      <c r="BD384" s="147"/>
      <c r="BE384" s="147"/>
      <c r="BF384" s="147"/>
      <c r="BG384" s="147"/>
      <c r="BH384" s="147"/>
      <c r="BI384" s="147"/>
      <c r="BJ384" s="147"/>
      <c r="BK384" s="147"/>
    </row>
    <row r="385" spans="1:63" x14ac:dyDescent="0.2">
      <c r="A385" s="65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147"/>
      <c r="BD385" s="147"/>
      <c r="BE385" s="147"/>
      <c r="BF385" s="147"/>
      <c r="BG385" s="147"/>
      <c r="BH385" s="147"/>
      <c r="BI385" s="147"/>
      <c r="BJ385" s="147"/>
      <c r="BK385" s="147"/>
    </row>
    <row r="386" spans="1:63" x14ac:dyDescent="0.2">
      <c r="A386" s="65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147"/>
      <c r="BD386" s="147"/>
      <c r="BE386" s="147"/>
      <c r="BF386" s="147"/>
      <c r="BG386" s="147"/>
      <c r="BH386" s="147"/>
      <c r="BI386" s="147"/>
      <c r="BJ386" s="147"/>
      <c r="BK386" s="147"/>
    </row>
    <row r="387" spans="1:63" x14ac:dyDescent="0.2">
      <c r="A387" s="65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147"/>
      <c r="BD387" s="147"/>
      <c r="BE387" s="147"/>
      <c r="BF387" s="147"/>
      <c r="BG387" s="147"/>
      <c r="BH387" s="147"/>
      <c r="BI387" s="147"/>
      <c r="BJ387" s="147"/>
      <c r="BK387" s="147"/>
    </row>
    <row r="388" spans="1:63" x14ac:dyDescent="0.2">
      <c r="A388" s="65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7"/>
      <c r="BD388" s="147"/>
      <c r="BE388" s="147"/>
      <c r="BF388" s="147"/>
      <c r="BG388" s="147"/>
      <c r="BH388" s="147"/>
      <c r="BI388" s="147"/>
      <c r="BJ388" s="147"/>
      <c r="BK388" s="147"/>
    </row>
    <row r="389" spans="1:63" x14ac:dyDescent="0.2">
      <c r="A389" s="65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147"/>
      <c r="BD389" s="147"/>
      <c r="BE389" s="147"/>
      <c r="BF389" s="147"/>
      <c r="BG389" s="147"/>
      <c r="BH389" s="147"/>
      <c r="BI389" s="147"/>
      <c r="BJ389" s="147"/>
      <c r="BK389" s="147"/>
    </row>
    <row r="390" spans="1:63" x14ac:dyDescent="0.2">
      <c r="A390" s="65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  <c r="AX390" s="147"/>
      <c r="AY390" s="147"/>
      <c r="AZ390" s="147"/>
      <c r="BA390" s="147"/>
      <c r="BB390" s="147"/>
      <c r="BC390" s="147"/>
      <c r="BD390" s="147"/>
      <c r="BE390" s="147"/>
      <c r="BF390" s="147"/>
      <c r="BG390" s="147"/>
      <c r="BH390" s="147"/>
      <c r="BI390" s="147"/>
      <c r="BJ390" s="147"/>
      <c r="BK390" s="147"/>
    </row>
    <row r="391" spans="1:63" x14ac:dyDescent="0.2">
      <c r="A391" s="65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47"/>
      <c r="BB391" s="147"/>
      <c r="BC391" s="147"/>
      <c r="BD391" s="147"/>
      <c r="BE391" s="147"/>
      <c r="BF391" s="147"/>
      <c r="BG391" s="147"/>
      <c r="BH391" s="147"/>
      <c r="BI391" s="147"/>
      <c r="BJ391" s="147"/>
      <c r="BK391" s="147"/>
    </row>
    <row r="392" spans="1:63" x14ac:dyDescent="0.2">
      <c r="A392" s="65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  <c r="BB392" s="147"/>
      <c r="BC392" s="147"/>
      <c r="BD392" s="147"/>
      <c r="BE392" s="147"/>
      <c r="BF392" s="147"/>
      <c r="BG392" s="147"/>
      <c r="BH392" s="147"/>
      <c r="BI392" s="147"/>
      <c r="BJ392" s="147"/>
      <c r="BK392" s="147"/>
    </row>
    <row r="393" spans="1:63" x14ac:dyDescent="0.2">
      <c r="A393" s="65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  <c r="AS393" s="147"/>
      <c r="AT393" s="147"/>
      <c r="AU393" s="147"/>
      <c r="AV393" s="147"/>
      <c r="AW393" s="147"/>
      <c r="AX393" s="147"/>
      <c r="AY393" s="147"/>
      <c r="AZ393" s="147"/>
      <c r="BA393" s="147"/>
      <c r="BB393" s="147"/>
      <c r="BC393" s="147"/>
      <c r="BD393" s="147"/>
      <c r="BE393" s="147"/>
      <c r="BF393" s="147"/>
      <c r="BG393" s="147"/>
      <c r="BH393" s="147"/>
      <c r="BI393" s="147"/>
      <c r="BJ393" s="147"/>
      <c r="BK393" s="147"/>
    </row>
    <row r="394" spans="1:63" x14ac:dyDescent="0.2">
      <c r="A394" s="65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  <c r="AS394" s="147"/>
      <c r="AT394" s="147"/>
      <c r="AU394" s="147"/>
      <c r="AV394" s="147"/>
      <c r="AW394" s="147"/>
      <c r="AX394" s="147"/>
      <c r="AY394" s="147"/>
      <c r="AZ394" s="147"/>
      <c r="BA394" s="147"/>
      <c r="BB394" s="147"/>
      <c r="BC394" s="147"/>
      <c r="BD394" s="147"/>
      <c r="BE394" s="147"/>
      <c r="BF394" s="147"/>
      <c r="BG394" s="147"/>
      <c r="BH394" s="147"/>
      <c r="BI394" s="147"/>
      <c r="BJ394" s="147"/>
      <c r="BK394" s="147"/>
    </row>
    <row r="395" spans="1:63" x14ac:dyDescent="0.2">
      <c r="A395" s="65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  <c r="AS395" s="147"/>
      <c r="AT395" s="147"/>
      <c r="AU395" s="147"/>
      <c r="AV395" s="147"/>
      <c r="AW395" s="147"/>
      <c r="AX395" s="147"/>
      <c r="AY395" s="147"/>
      <c r="AZ395" s="147"/>
      <c r="BA395" s="147"/>
      <c r="BB395" s="147"/>
      <c r="BC395" s="147"/>
      <c r="BD395" s="147"/>
      <c r="BE395" s="147"/>
      <c r="BF395" s="147"/>
      <c r="BG395" s="147"/>
      <c r="BH395" s="147"/>
      <c r="BI395" s="147"/>
      <c r="BJ395" s="147"/>
      <c r="BK395" s="147"/>
    </row>
    <row r="396" spans="1:63" x14ac:dyDescent="0.2">
      <c r="A396" s="65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  <c r="AS396" s="147"/>
      <c r="AT396" s="147"/>
      <c r="AU396" s="147"/>
      <c r="AV396" s="147"/>
      <c r="AW396" s="147"/>
      <c r="AX396" s="147"/>
      <c r="AY396" s="147"/>
      <c r="AZ396" s="147"/>
      <c r="BA396" s="147"/>
      <c r="BB396" s="147"/>
      <c r="BC396" s="147"/>
      <c r="BD396" s="147"/>
      <c r="BE396" s="147"/>
      <c r="BF396" s="147"/>
      <c r="BG396" s="147"/>
      <c r="BH396" s="147"/>
      <c r="BI396" s="147"/>
      <c r="BJ396" s="147"/>
      <c r="BK396" s="147"/>
    </row>
    <row r="397" spans="1:63" x14ac:dyDescent="0.2">
      <c r="A397" s="65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63" x14ac:dyDescent="0.2">
      <c r="A398" s="65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63" x14ac:dyDescent="0.2">
      <c r="A399" s="65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63" x14ac:dyDescent="0.2">
      <c r="A400" s="65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">
      <c r="A401" s="65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">
      <c r="A402" s="65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8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2022-11-29T17:52:01Z</cp:lastPrinted>
  <dcterms:created xsi:type="dcterms:W3CDTF">2013-09-11T11:00:21Z</dcterms:created>
  <dcterms:modified xsi:type="dcterms:W3CDTF">2022-11-30T06:28:53Z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