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2A55\Desktop\SONJA\ŠKOLSKI ODBOR\31. elektronska sjednica\"/>
    </mc:Choice>
  </mc:AlternateContent>
  <bookViews>
    <workbookView xWindow="0" yWindow="0" windowWidth="28800" windowHeight="11835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Area" localSheetId="0">'OPĆI DIO'!$A$2:$H$26</definedName>
    <definedName name="_xlnm.Print_Area" localSheetId="1">'PLAN PRIHODA'!$A$1:$H$41</definedName>
    <definedName name="_xlnm.Print_Titles" localSheetId="1">'PLAN PRIHODA'!$1:$1</definedName>
    <definedName name="_xlnm.Print_Titles" localSheetId="2">'PLAN RASHODA I IZDATAKA'!$1:$2</definedName>
  </definedNames>
  <calcPr calcId="152511"/>
</workbook>
</file>

<file path=xl/calcChain.xml><?xml version="1.0" encoding="utf-8"?>
<calcChain xmlns="http://schemas.openxmlformats.org/spreadsheetml/2006/main">
  <c r="C137" i="3" l="1"/>
  <c r="C136" i="3" s="1"/>
  <c r="C135" i="3" s="1"/>
  <c r="C134" i="3" s="1"/>
  <c r="C133" i="3" s="1"/>
  <c r="C132" i="3" s="1"/>
  <c r="C131" i="3" s="1"/>
  <c r="K131" i="3" s="1"/>
  <c r="L131" i="3" s="1"/>
  <c r="G135" i="3"/>
  <c r="G134" i="3" s="1"/>
  <c r="G133" i="3" s="1"/>
  <c r="G132" i="3" s="1"/>
  <c r="G131" i="3" s="1"/>
  <c r="D136" i="3"/>
  <c r="D135" i="3" s="1"/>
  <c r="D134" i="3" s="1"/>
  <c r="D133" i="3" s="1"/>
  <c r="D132" i="3" s="1"/>
  <c r="D131" i="3" s="1"/>
  <c r="E136" i="3"/>
  <c r="E135" i="3" s="1"/>
  <c r="E134" i="3" s="1"/>
  <c r="E133" i="3" s="1"/>
  <c r="E132" i="3" s="1"/>
  <c r="E131" i="3" s="1"/>
  <c r="F136" i="3"/>
  <c r="F135" i="3" s="1"/>
  <c r="F134" i="3" s="1"/>
  <c r="F133" i="3" s="1"/>
  <c r="F132" i="3" s="1"/>
  <c r="F131" i="3" s="1"/>
  <c r="G136" i="3"/>
  <c r="H136" i="3"/>
  <c r="H135" i="3" s="1"/>
  <c r="H134" i="3" s="1"/>
  <c r="H133" i="3" s="1"/>
  <c r="H132" i="3" s="1"/>
  <c r="H131" i="3" s="1"/>
  <c r="I136" i="3"/>
  <c r="I135" i="3" s="1"/>
  <c r="I134" i="3" s="1"/>
  <c r="I133" i="3" s="1"/>
  <c r="I132" i="3" s="1"/>
  <c r="I131" i="3" s="1"/>
  <c r="J136" i="3"/>
  <c r="J135" i="3" s="1"/>
  <c r="J134" i="3" s="1"/>
  <c r="J133" i="3" s="1"/>
  <c r="J132" i="3" s="1"/>
  <c r="J131" i="3" s="1"/>
  <c r="C130" i="3"/>
  <c r="F128" i="3"/>
  <c r="F127" i="3" s="1"/>
  <c r="F126" i="3" s="1"/>
  <c r="F125" i="3" s="1"/>
  <c r="J128" i="3"/>
  <c r="J127" i="3" s="1"/>
  <c r="J126" i="3" s="1"/>
  <c r="J125" i="3" s="1"/>
  <c r="D129" i="3"/>
  <c r="D128" i="3" s="1"/>
  <c r="D127" i="3" s="1"/>
  <c r="D126" i="3" s="1"/>
  <c r="D125" i="3" s="1"/>
  <c r="E129" i="3"/>
  <c r="E128" i="3" s="1"/>
  <c r="E127" i="3" s="1"/>
  <c r="E126" i="3" s="1"/>
  <c r="E125" i="3" s="1"/>
  <c r="F129" i="3"/>
  <c r="G129" i="3"/>
  <c r="G128" i="3" s="1"/>
  <c r="G127" i="3" s="1"/>
  <c r="G126" i="3" s="1"/>
  <c r="G125" i="3" s="1"/>
  <c r="H129" i="3"/>
  <c r="H128" i="3" s="1"/>
  <c r="H127" i="3" s="1"/>
  <c r="H126" i="3" s="1"/>
  <c r="H125" i="3" s="1"/>
  <c r="I129" i="3"/>
  <c r="I128" i="3" s="1"/>
  <c r="I127" i="3" s="1"/>
  <c r="I126" i="3" s="1"/>
  <c r="I125" i="3" s="1"/>
  <c r="J129" i="3"/>
  <c r="C129" i="3"/>
  <c r="C124" i="3"/>
  <c r="E122" i="3"/>
  <c r="E121" i="3" s="1"/>
  <c r="E120" i="3" s="1"/>
  <c r="E119" i="3" s="1"/>
  <c r="I122" i="3"/>
  <c r="I121" i="3" s="1"/>
  <c r="I120" i="3" s="1"/>
  <c r="I119" i="3" s="1"/>
  <c r="D123" i="3"/>
  <c r="D122" i="3" s="1"/>
  <c r="D121" i="3" s="1"/>
  <c r="D120" i="3" s="1"/>
  <c r="D119" i="3" s="1"/>
  <c r="E123" i="3"/>
  <c r="F123" i="3"/>
  <c r="F122" i="3" s="1"/>
  <c r="F121" i="3" s="1"/>
  <c r="F120" i="3" s="1"/>
  <c r="F119" i="3" s="1"/>
  <c r="G123" i="3"/>
  <c r="G122" i="3" s="1"/>
  <c r="G121" i="3" s="1"/>
  <c r="G120" i="3" s="1"/>
  <c r="G119" i="3" s="1"/>
  <c r="H123" i="3"/>
  <c r="H122" i="3" s="1"/>
  <c r="H121" i="3" s="1"/>
  <c r="H120" i="3" s="1"/>
  <c r="H119" i="3" s="1"/>
  <c r="I123" i="3"/>
  <c r="J123" i="3"/>
  <c r="J122" i="3" s="1"/>
  <c r="J121" i="3" s="1"/>
  <c r="J120" i="3" s="1"/>
  <c r="J119" i="3" s="1"/>
  <c r="C123" i="3"/>
  <c r="K123" i="3" s="1"/>
  <c r="L123" i="3" s="1"/>
  <c r="C122" i="3"/>
  <c r="C118" i="3"/>
  <c r="C117" i="3"/>
  <c r="D115" i="3"/>
  <c r="D114" i="3" s="1"/>
  <c r="H115" i="3"/>
  <c r="H114" i="3" s="1"/>
  <c r="D116" i="3"/>
  <c r="E116" i="3"/>
  <c r="E115" i="3" s="1"/>
  <c r="E114" i="3" s="1"/>
  <c r="F116" i="3"/>
  <c r="F115" i="3" s="1"/>
  <c r="F114" i="3" s="1"/>
  <c r="G116" i="3"/>
  <c r="G115" i="3" s="1"/>
  <c r="G114" i="3" s="1"/>
  <c r="H116" i="3"/>
  <c r="I116" i="3"/>
  <c r="I115" i="3" s="1"/>
  <c r="I114" i="3" s="1"/>
  <c r="J116" i="3"/>
  <c r="J115" i="3" s="1"/>
  <c r="J114" i="3" s="1"/>
  <c r="C113" i="3"/>
  <c r="C111" i="3" s="1"/>
  <c r="C112" i="3"/>
  <c r="D111" i="3"/>
  <c r="D110" i="3" s="1"/>
  <c r="D109" i="3" s="1"/>
  <c r="E111" i="3"/>
  <c r="E110" i="3" s="1"/>
  <c r="E109" i="3" s="1"/>
  <c r="F111" i="3"/>
  <c r="F110" i="3" s="1"/>
  <c r="F109" i="3" s="1"/>
  <c r="G111" i="3"/>
  <c r="G110" i="3" s="1"/>
  <c r="G109" i="3" s="1"/>
  <c r="H111" i="3"/>
  <c r="H110" i="3" s="1"/>
  <c r="H109" i="3" s="1"/>
  <c r="I111" i="3"/>
  <c r="I110" i="3" s="1"/>
  <c r="I109" i="3" s="1"/>
  <c r="J111" i="3"/>
  <c r="J110" i="3" s="1"/>
  <c r="J109" i="3" s="1"/>
  <c r="C108" i="3"/>
  <c r="D107" i="3"/>
  <c r="E107" i="3"/>
  <c r="F107" i="3"/>
  <c r="G107" i="3"/>
  <c r="G102" i="3" s="1"/>
  <c r="G101" i="3" s="1"/>
  <c r="H107" i="3"/>
  <c r="I107" i="3"/>
  <c r="J107" i="3"/>
  <c r="C107" i="3"/>
  <c r="K107" i="3" s="1"/>
  <c r="L107" i="3" s="1"/>
  <c r="C105" i="3"/>
  <c r="C106" i="3"/>
  <c r="C103" i="3" s="1"/>
  <c r="K103" i="3" s="1"/>
  <c r="L103" i="3" s="1"/>
  <c r="C104" i="3"/>
  <c r="D103" i="3"/>
  <c r="D102" i="3" s="1"/>
  <c r="D101" i="3" s="1"/>
  <c r="E103" i="3"/>
  <c r="F103" i="3"/>
  <c r="G103" i="3"/>
  <c r="H103" i="3"/>
  <c r="H102" i="3" s="1"/>
  <c r="H101" i="3" s="1"/>
  <c r="I103" i="3"/>
  <c r="J103" i="3"/>
  <c r="C100" i="3"/>
  <c r="C98" i="3" s="1"/>
  <c r="K98" i="3" s="1"/>
  <c r="L98" i="3" s="1"/>
  <c r="C99" i="3"/>
  <c r="D98" i="3"/>
  <c r="D93" i="3" s="1"/>
  <c r="D92" i="3" s="1"/>
  <c r="E98" i="3"/>
  <c r="F98" i="3"/>
  <c r="F93" i="3" s="1"/>
  <c r="F92" i="3" s="1"/>
  <c r="G98" i="3"/>
  <c r="H98" i="3"/>
  <c r="I98" i="3"/>
  <c r="J98" i="3"/>
  <c r="C96" i="3"/>
  <c r="C97" i="3"/>
  <c r="D94" i="3"/>
  <c r="E94" i="3"/>
  <c r="F94" i="3"/>
  <c r="G94" i="3"/>
  <c r="I94" i="3"/>
  <c r="J94" i="3"/>
  <c r="J93" i="3" s="1"/>
  <c r="J92" i="3" s="1"/>
  <c r="E93" i="3"/>
  <c r="I93" i="3"/>
  <c r="I92" i="3" s="1"/>
  <c r="E92" i="3"/>
  <c r="C86" i="3"/>
  <c r="C84" i="3" s="1"/>
  <c r="K84" i="3" s="1"/>
  <c r="L84" i="3" s="1"/>
  <c r="C85" i="3"/>
  <c r="D84" i="3"/>
  <c r="E84" i="3"/>
  <c r="F84" i="3"/>
  <c r="G84" i="3"/>
  <c r="H84" i="3"/>
  <c r="I84" i="3"/>
  <c r="J84" i="3"/>
  <c r="C83" i="3"/>
  <c r="D81" i="3"/>
  <c r="E81" i="3"/>
  <c r="E80" i="3" s="1"/>
  <c r="F81" i="3"/>
  <c r="G81" i="3"/>
  <c r="H81" i="3"/>
  <c r="H80" i="3" s="1"/>
  <c r="J81" i="3"/>
  <c r="J80" i="3" s="1"/>
  <c r="D80" i="3"/>
  <c r="C79" i="3"/>
  <c r="D78" i="3"/>
  <c r="E78" i="3"/>
  <c r="F78" i="3"/>
  <c r="G78" i="3"/>
  <c r="H78" i="3"/>
  <c r="I78" i="3"/>
  <c r="J78" i="3"/>
  <c r="C78" i="3"/>
  <c r="K78" i="3" s="1"/>
  <c r="L78" i="3" s="1"/>
  <c r="C76" i="3"/>
  <c r="C77" i="3"/>
  <c r="C75" i="3"/>
  <c r="D74" i="3"/>
  <c r="E74" i="3"/>
  <c r="F74" i="3"/>
  <c r="G74" i="3"/>
  <c r="H74" i="3"/>
  <c r="I74" i="3"/>
  <c r="J74" i="3"/>
  <c r="C74" i="3"/>
  <c r="K74" i="3" s="1"/>
  <c r="L74" i="3" s="1"/>
  <c r="D73" i="3"/>
  <c r="E73" i="3"/>
  <c r="F73" i="3"/>
  <c r="H73" i="3"/>
  <c r="I73" i="3"/>
  <c r="C68" i="3"/>
  <c r="C66" i="3" s="1"/>
  <c r="C67" i="3"/>
  <c r="D66" i="3"/>
  <c r="E66" i="3"/>
  <c r="F66" i="3"/>
  <c r="G66" i="3"/>
  <c r="H66" i="3"/>
  <c r="I66" i="3"/>
  <c r="J66" i="3"/>
  <c r="D65" i="3"/>
  <c r="E65" i="3"/>
  <c r="F65" i="3"/>
  <c r="G65" i="3"/>
  <c r="G64" i="3" s="1"/>
  <c r="H65" i="3"/>
  <c r="I65" i="3"/>
  <c r="J65" i="3"/>
  <c r="J64" i="3" s="1"/>
  <c r="D64" i="3"/>
  <c r="E64" i="3"/>
  <c r="F64" i="3"/>
  <c r="H64" i="3"/>
  <c r="I64" i="3"/>
  <c r="C62" i="3"/>
  <c r="C61" i="3" s="1"/>
  <c r="K61" i="3" s="1"/>
  <c r="L61" i="3" s="1"/>
  <c r="C58" i="3"/>
  <c r="C59" i="3"/>
  <c r="C60" i="3"/>
  <c r="C57" i="3"/>
  <c r="C56" i="3" s="1"/>
  <c r="K56" i="3" s="1"/>
  <c r="L56" i="3" s="1"/>
  <c r="D56" i="3"/>
  <c r="E56" i="3"/>
  <c r="E55" i="3" s="1"/>
  <c r="E54" i="3" s="1"/>
  <c r="E53" i="3" s="1"/>
  <c r="E52" i="3" s="1"/>
  <c r="F56" i="3"/>
  <c r="G56" i="3"/>
  <c r="G55" i="3" s="1"/>
  <c r="G54" i="3" s="1"/>
  <c r="H56" i="3"/>
  <c r="I56" i="3"/>
  <c r="J56" i="3"/>
  <c r="D55" i="3"/>
  <c r="F55" i="3"/>
  <c r="F54" i="3" s="1"/>
  <c r="H55" i="3"/>
  <c r="I55" i="3"/>
  <c r="I54" i="3" s="1"/>
  <c r="J55" i="3"/>
  <c r="J54" i="3" s="1"/>
  <c r="D54" i="3"/>
  <c r="H54" i="3"/>
  <c r="C51" i="3"/>
  <c r="D50" i="3"/>
  <c r="E50" i="3"/>
  <c r="F50" i="3"/>
  <c r="G50" i="3"/>
  <c r="G49" i="3" s="1"/>
  <c r="G48" i="3" s="1"/>
  <c r="H50" i="3"/>
  <c r="I50" i="3"/>
  <c r="I49" i="3" s="1"/>
  <c r="I48" i="3" s="1"/>
  <c r="J50" i="3"/>
  <c r="J49" i="3" s="1"/>
  <c r="J48" i="3" s="1"/>
  <c r="C50" i="3"/>
  <c r="D49" i="3"/>
  <c r="E49" i="3"/>
  <c r="E48" i="3" s="1"/>
  <c r="F49" i="3"/>
  <c r="F48" i="3" s="1"/>
  <c r="H49" i="3"/>
  <c r="D48" i="3"/>
  <c r="H48" i="3"/>
  <c r="C47" i="3"/>
  <c r="C46" i="3"/>
  <c r="D45" i="3"/>
  <c r="D44" i="3" s="1"/>
  <c r="E45" i="3"/>
  <c r="F45" i="3"/>
  <c r="G45" i="3"/>
  <c r="G44" i="3" s="1"/>
  <c r="H45" i="3"/>
  <c r="H44" i="3" s="1"/>
  <c r="I45" i="3"/>
  <c r="J45" i="3"/>
  <c r="E44" i="3"/>
  <c r="F44" i="3"/>
  <c r="I44" i="3"/>
  <c r="J44" i="3"/>
  <c r="C42" i="3"/>
  <c r="C41" i="3" s="1"/>
  <c r="K41" i="3" s="1"/>
  <c r="L41" i="3" s="1"/>
  <c r="D41" i="3"/>
  <c r="E41" i="3"/>
  <c r="F41" i="3"/>
  <c r="G41" i="3"/>
  <c r="H41" i="3"/>
  <c r="I41" i="3"/>
  <c r="J41" i="3"/>
  <c r="C40" i="3"/>
  <c r="C39" i="3" s="1"/>
  <c r="K39" i="3" s="1"/>
  <c r="L39" i="3" s="1"/>
  <c r="D39" i="3"/>
  <c r="E39" i="3"/>
  <c r="F39" i="3"/>
  <c r="G39" i="3"/>
  <c r="H39" i="3"/>
  <c r="I39" i="3"/>
  <c r="J39" i="3"/>
  <c r="C36" i="3"/>
  <c r="C35" i="3"/>
  <c r="D34" i="3"/>
  <c r="C110" i="3" l="1"/>
  <c r="K111" i="3"/>
  <c r="L111" i="3" s="1"/>
  <c r="C49" i="3"/>
  <c r="K50" i="3"/>
  <c r="L50" i="3" s="1"/>
  <c r="C65" i="3"/>
  <c r="K66" i="3"/>
  <c r="L66" i="3" s="1"/>
  <c r="H72" i="3"/>
  <c r="H71" i="3" s="1"/>
  <c r="H70" i="3" s="1"/>
  <c r="H69" i="3" s="1"/>
  <c r="F80" i="3"/>
  <c r="F72" i="3" s="1"/>
  <c r="F71" i="3" s="1"/>
  <c r="F70" i="3" s="1"/>
  <c r="F69" i="3" s="1"/>
  <c r="I102" i="3"/>
  <c r="I101" i="3" s="1"/>
  <c r="E102" i="3"/>
  <c r="E101" i="3" s="1"/>
  <c r="C116" i="3"/>
  <c r="D33" i="3"/>
  <c r="D32" i="3" s="1"/>
  <c r="D31" i="3" s="1"/>
  <c r="E72" i="3"/>
  <c r="E71" i="3" s="1"/>
  <c r="E70" i="3" s="1"/>
  <c r="E69" i="3" s="1"/>
  <c r="G80" i="3"/>
  <c r="C121" i="3"/>
  <c r="K122" i="3"/>
  <c r="L122" i="3" s="1"/>
  <c r="C128" i="3"/>
  <c r="K129" i="3"/>
  <c r="L129" i="3" s="1"/>
  <c r="K136" i="3"/>
  <c r="L136" i="3" s="1"/>
  <c r="K134" i="3"/>
  <c r="L134" i="3" s="1"/>
  <c r="K132" i="3"/>
  <c r="L132" i="3" s="1"/>
  <c r="K135" i="3"/>
  <c r="L135" i="3" s="1"/>
  <c r="K133" i="3"/>
  <c r="L133" i="3" s="1"/>
  <c r="C102" i="3"/>
  <c r="J102" i="3"/>
  <c r="J101" i="3" s="1"/>
  <c r="J91" i="3" s="1"/>
  <c r="J90" i="3" s="1"/>
  <c r="J89" i="3" s="1"/>
  <c r="F102" i="3"/>
  <c r="F101" i="3" s="1"/>
  <c r="F91" i="3"/>
  <c r="F90" i="3" s="1"/>
  <c r="F89" i="3" s="1"/>
  <c r="D91" i="3"/>
  <c r="D90" i="3" s="1"/>
  <c r="D89" i="3" s="1"/>
  <c r="I91" i="3"/>
  <c r="I90" i="3" s="1"/>
  <c r="I89" i="3" s="1"/>
  <c r="E91" i="3"/>
  <c r="E90" i="3" s="1"/>
  <c r="E89" i="3" s="1"/>
  <c r="G93" i="3"/>
  <c r="G92" i="3" s="1"/>
  <c r="G91" i="3" s="1"/>
  <c r="G90" i="3" s="1"/>
  <c r="G89" i="3" s="1"/>
  <c r="D72" i="3"/>
  <c r="D71" i="3" s="1"/>
  <c r="D70" i="3" s="1"/>
  <c r="D69" i="3" s="1"/>
  <c r="C73" i="3"/>
  <c r="K73" i="3" s="1"/>
  <c r="L73" i="3" s="1"/>
  <c r="G73" i="3"/>
  <c r="G72" i="3" s="1"/>
  <c r="G71" i="3" s="1"/>
  <c r="G70" i="3" s="1"/>
  <c r="G69" i="3" s="1"/>
  <c r="J73" i="3"/>
  <c r="J72" i="3" s="1"/>
  <c r="J71" i="3" s="1"/>
  <c r="J70" i="3" s="1"/>
  <c r="J69" i="3" s="1"/>
  <c r="C55" i="3"/>
  <c r="C45" i="3"/>
  <c r="D24" i="3"/>
  <c r="E24" i="3"/>
  <c r="F24" i="3"/>
  <c r="G24" i="3"/>
  <c r="H24" i="3"/>
  <c r="I24" i="3"/>
  <c r="I23" i="3" s="1"/>
  <c r="I22" i="3" s="1"/>
  <c r="I21" i="3" s="1"/>
  <c r="J24" i="3"/>
  <c r="C25" i="3"/>
  <c r="C26" i="3"/>
  <c r="C27" i="3"/>
  <c r="D28" i="3"/>
  <c r="E28" i="3"/>
  <c r="F28" i="3"/>
  <c r="G28" i="3"/>
  <c r="H28" i="3"/>
  <c r="I28" i="3"/>
  <c r="J28" i="3"/>
  <c r="C28" i="3"/>
  <c r="K28" i="3" s="1"/>
  <c r="L28" i="3" s="1"/>
  <c r="C29" i="3"/>
  <c r="C18" i="3"/>
  <c r="C19" i="3"/>
  <c r="C20" i="3"/>
  <c r="C17" i="3"/>
  <c r="D16" i="3"/>
  <c r="D15" i="3" s="1"/>
  <c r="E16" i="3"/>
  <c r="E15" i="3" s="1"/>
  <c r="F16" i="3"/>
  <c r="F15" i="3" s="1"/>
  <c r="G16" i="3"/>
  <c r="H16" i="3"/>
  <c r="H15" i="3" s="1"/>
  <c r="I16" i="3"/>
  <c r="I15" i="3" s="1"/>
  <c r="J16" i="3"/>
  <c r="J15" i="3" s="1"/>
  <c r="G15" i="3"/>
  <c r="C14" i="3"/>
  <c r="C13" i="3"/>
  <c r="D12" i="3"/>
  <c r="D11" i="3" s="1"/>
  <c r="D10" i="3" s="1"/>
  <c r="D9" i="3" s="1"/>
  <c r="E12" i="3"/>
  <c r="E11" i="3" s="1"/>
  <c r="E10" i="3" s="1"/>
  <c r="E9" i="3" s="1"/>
  <c r="F12" i="3"/>
  <c r="F11" i="3" s="1"/>
  <c r="F10" i="3" s="1"/>
  <c r="F9" i="3" s="1"/>
  <c r="G12" i="3"/>
  <c r="H12" i="3"/>
  <c r="H11" i="3" s="1"/>
  <c r="H10" i="3" s="1"/>
  <c r="H9" i="3" s="1"/>
  <c r="I12" i="3"/>
  <c r="I11" i="3" s="1"/>
  <c r="I10" i="3" s="1"/>
  <c r="I9" i="3" s="1"/>
  <c r="J12" i="3"/>
  <c r="J11" i="3" s="1"/>
  <c r="J10" i="3" s="1"/>
  <c r="J9" i="3" s="1"/>
  <c r="G11" i="3"/>
  <c r="C24" i="3" l="1"/>
  <c r="G23" i="3"/>
  <c r="G22" i="3" s="1"/>
  <c r="G21" i="3" s="1"/>
  <c r="E23" i="3"/>
  <c r="E22" i="3" s="1"/>
  <c r="E21" i="3" s="1"/>
  <c r="C44" i="3"/>
  <c r="K44" i="3" s="1"/>
  <c r="L44" i="3" s="1"/>
  <c r="K45" i="3"/>
  <c r="L45" i="3" s="1"/>
  <c r="J23" i="3"/>
  <c r="J22" i="3" s="1"/>
  <c r="J21" i="3" s="1"/>
  <c r="H23" i="3"/>
  <c r="H22" i="3" s="1"/>
  <c r="H21" i="3" s="1"/>
  <c r="F23" i="3"/>
  <c r="F22" i="3" s="1"/>
  <c r="F21" i="3" s="1"/>
  <c r="D23" i="3"/>
  <c r="D22" i="3" s="1"/>
  <c r="D21" i="3" s="1"/>
  <c r="C54" i="3"/>
  <c r="K55" i="3"/>
  <c r="L55" i="3" s="1"/>
  <c r="C101" i="3"/>
  <c r="K101" i="3" s="1"/>
  <c r="L101" i="3" s="1"/>
  <c r="K102" i="3"/>
  <c r="L102" i="3" s="1"/>
  <c r="C127" i="3"/>
  <c r="K128" i="3"/>
  <c r="L128" i="3" s="1"/>
  <c r="C120" i="3"/>
  <c r="K121" i="3"/>
  <c r="L121" i="3" s="1"/>
  <c r="C115" i="3"/>
  <c r="K116" i="3"/>
  <c r="L116" i="3" s="1"/>
  <c r="C64" i="3"/>
  <c r="K64" i="3" s="1"/>
  <c r="L64" i="3" s="1"/>
  <c r="K65" i="3"/>
  <c r="L65" i="3" s="1"/>
  <c r="C48" i="3"/>
  <c r="K48" i="3" s="1"/>
  <c r="L48" i="3" s="1"/>
  <c r="K49" i="3"/>
  <c r="L49" i="3" s="1"/>
  <c r="C109" i="3"/>
  <c r="K109" i="3" s="1"/>
  <c r="L109" i="3" s="1"/>
  <c r="K110" i="3"/>
  <c r="L110" i="3" s="1"/>
  <c r="C16" i="3"/>
  <c r="G10" i="3"/>
  <c r="G9" i="3" s="1"/>
  <c r="C12" i="3"/>
  <c r="D8" i="3"/>
  <c r="D7" i="3" s="1"/>
  <c r="C23" i="3" l="1"/>
  <c r="K24" i="3"/>
  <c r="L24" i="3" s="1"/>
  <c r="C11" i="3"/>
  <c r="K12" i="3"/>
  <c r="L12" i="3" s="1"/>
  <c r="C15" i="3"/>
  <c r="K15" i="3" s="1"/>
  <c r="L15" i="3" s="1"/>
  <c r="K16" i="3"/>
  <c r="L16" i="3" s="1"/>
  <c r="C114" i="3"/>
  <c r="K114" i="3" s="1"/>
  <c r="L114" i="3" s="1"/>
  <c r="K115" i="3"/>
  <c r="L115" i="3" s="1"/>
  <c r="C119" i="3"/>
  <c r="K119" i="3" s="1"/>
  <c r="L119" i="3" s="1"/>
  <c r="K120" i="3"/>
  <c r="L120" i="3" s="1"/>
  <c r="C126" i="3"/>
  <c r="K127" i="3"/>
  <c r="L127" i="3" s="1"/>
  <c r="C53" i="3"/>
  <c r="K54" i="3"/>
  <c r="L54" i="3" s="1"/>
  <c r="H95" i="3"/>
  <c r="D53" i="3"/>
  <c r="D52" i="3" s="1"/>
  <c r="D6" i="3" s="1"/>
  <c r="F53" i="3"/>
  <c r="F52" i="3" s="1"/>
  <c r="G53" i="3"/>
  <c r="G52" i="3" s="1"/>
  <c r="H53" i="3"/>
  <c r="H52" i="3" s="1"/>
  <c r="I53" i="3"/>
  <c r="I52" i="3" s="1"/>
  <c r="J53" i="3"/>
  <c r="J52" i="3" s="1"/>
  <c r="E38" i="3"/>
  <c r="F38" i="3"/>
  <c r="F37" i="3" s="1"/>
  <c r="F34" i="3" s="1"/>
  <c r="F33" i="3" s="1"/>
  <c r="F32" i="3" s="1"/>
  <c r="F31" i="3" s="1"/>
  <c r="G38" i="3"/>
  <c r="G37" i="3" s="1"/>
  <c r="G34" i="3" s="1"/>
  <c r="G33" i="3" s="1"/>
  <c r="G32" i="3" s="1"/>
  <c r="G31" i="3" s="1"/>
  <c r="H38" i="3"/>
  <c r="H37" i="3" s="1"/>
  <c r="H34" i="3" s="1"/>
  <c r="H33" i="3" s="1"/>
  <c r="H32" i="3" s="1"/>
  <c r="H31" i="3" s="1"/>
  <c r="I38" i="3"/>
  <c r="I37" i="3" s="1"/>
  <c r="I34" i="3" s="1"/>
  <c r="I33" i="3" s="1"/>
  <c r="I32" i="3" s="1"/>
  <c r="I31" i="3" s="1"/>
  <c r="J38" i="3"/>
  <c r="J37" i="3" s="1"/>
  <c r="J34" i="3" s="1"/>
  <c r="J33" i="3" s="1"/>
  <c r="J32" i="3" s="1"/>
  <c r="J31" i="3" s="1"/>
  <c r="C52" i="3" l="1"/>
  <c r="K52" i="3" s="1"/>
  <c r="L52" i="3" s="1"/>
  <c r="K53" i="3"/>
  <c r="L53" i="3" s="1"/>
  <c r="C125" i="3"/>
  <c r="K125" i="3" s="1"/>
  <c r="L125" i="3" s="1"/>
  <c r="K126" i="3"/>
  <c r="L126" i="3" s="1"/>
  <c r="C10" i="3"/>
  <c r="K11" i="3"/>
  <c r="L11" i="3" s="1"/>
  <c r="C22" i="3"/>
  <c r="K23" i="3"/>
  <c r="L23" i="3" s="1"/>
  <c r="C95" i="3"/>
  <c r="H94" i="3"/>
  <c r="H93" i="3" s="1"/>
  <c r="H92" i="3" s="1"/>
  <c r="H91" i="3" s="1"/>
  <c r="H90" i="3" s="1"/>
  <c r="H89" i="3" s="1"/>
  <c r="C82" i="3"/>
  <c r="C81" i="3" s="1"/>
  <c r="I81" i="3"/>
  <c r="I80" i="3" s="1"/>
  <c r="I72" i="3" s="1"/>
  <c r="I71" i="3" s="1"/>
  <c r="I70" i="3" s="1"/>
  <c r="I69" i="3" s="1"/>
  <c r="E37" i="3"/>
  <c r="C38" i="3"/>
  <c r="J8" i="3"/>
  <c r="J7" i="3" s="1"/>
  <c r="J6" i="3" s="1"/>
  <c r="H8" i="3"/>
  <c r="H7" i="3" s="1"/>
  <c r="H6" i="3" s="1"/>
  <c r="F8" i="3"/>
  <c r="F7" i="3" s="1"/>
  <c r="F6" i="3" s="1"/>
  <c r="I8" i="3"/>
  <c r="I7" i="3" s="1"/>
  <c r="I6" i="3" s="1"/>
  <c r="G8" i="3"/>
  <c r="G7" i="3" s="1"/>
  <c r="G6" i="3" s="1"/>
  <c r="E8" i="3"/>
  <c r="C80" i="3" l="1"/>
  <c r="K81" i="3"/>
  <c r="L81" i="3" s="1"/>
  <c r="C21" i="3"/>
  <c r="K21" i="3" s="1"/>
  <c r="L21" i="3" s="1"/>
  <c r="K22" i="3"/>
  <c r="L22" i="3" s="1"/>
  <c r="C9" i="3"/>
  <c r="K10" i="3"/>
  <c r="L10" i="3" s="1"/>
  <c r="C94" i="3"/>
  <c r="C37" i="3"/>
  <c r="C34" i="3" s="1"/>
  <c r="E34" i="3"/>
  <c r="E33" i="3" s="1"/>
  <c r="E32" i="3" s="1"/>
  <c r="E31" i="3" s="1"/>
  <c r="E7" i="3" s="1"/>
  <c r="E6" i="3" s="1"/>
  <c r="C93" i="3" l="1"/>
  <c r="K94" i="3"/>
  <c r="L94" i="3" s="1"/>
  <c r="C8" i="3"/>
  <c r="K8" i="3" s="1"/>
  <c r="L8" i="3" s="1"/>
  <c r="K9" i="3"/>
  <c r="L9" i="3" s="1"/>
  <c r="C72" i="3"/>
  <c r="K80" i="3"/>
  <c r="L80" i="3" s="1"/>
  <c r="C33" i="3"/>
  <c r="K34" i="3"/>
  <c r="L34" i="3" s="1"/>
  <c r="E40" i="2"/>
  <c r="E27" i="2"/>
  <c r="C32" i="3" l="1"/>
  <c r="K33" i="3"/>
  <c r="L33" i="3" s="1"/>
  <c r="C71" i="3"/>
  <c r="K72" i="3"/>
  <c r="L72" i="3" s="1"/>
  <c r="C92" i="3"/>
  <c r="K93" i="3"/>
  <c r="L93" i="3" s="1"/>
  <c r="H40" i="2"/>
  <c r="G40" i="2"/>
  <c r="F40" i="2"/>
  <c r="D40" i="2"/>
  <c r="C40" i="2"/>
  <c r="B40" i="2"/>
  <c r="H27" i="2"/>
  <c r="G27" i="2"/>
  <c r="F27" i="2"/>
  <c r="D27" i="2"/>
  <c r="C27" i="2"/>
  <c r="B27" i="2"/>
  <c r="H14" i="2"/>
  <c r="G14" i="2"/>
  <c r="F14" i="2"/>
  <c r="D14" i="2"/>
  <c r="B14" i="2"/>
  <c r="C91" i="3" l="1"/>
  <c r="K92" i="3"/>
  <c r="L92" i="3" s="1"/>
  <c r="C70" i="3"/>
  <c r="K71" i="3"/>
  <c r="L71" i="3" s="1"/>
  <c r="C31" i="3"/>
  <c r="K32" i="3"/>
  <c r="L32" i="3" s="1"/>
  <c r="H22" i="4"/>
  <c r="G22" i="4"/>
  <c r="F22" i="4"/>
  <c r="B41" i="2"/>
  <c r="C7" i="3" l="1"/>
  <c r="K31" i="3"/>
  <c r="L31" i="3" s="1"/>
  <c r="C69" i="3"/>
  <c r="K69" i="3" s="1"/>
  <c r="L69" i="3" s="1"/>
  <c r="K70" i="3"/>
  <c r="L70" i="3" s="1"/>
  <c r="C90" i="3"/>
  <c r="K91" i="3"/>
  <c r="L91" i="3" s="1"/>
  <c r="H13" i="4"/>
  <c r="G13" i="4"/>
  <c r="F13" i="4"/>
  <c r="B15" i="2"/>
  <c r="B28" i="2"/>
  <c r="C89" i="3" l="1"/>
  <c r="K89" i="3" s="1"/>
  <c r="L89" i="3" s="1"/>
  <c r="K90" i="3"/>
  <c r="L90" i="3" s="1"/>
  <c r="K7" i="3"/>
  <c r="L7" i="3" l="1"/>
  <c r="L6" i="3" s="1"/>
  <c r="K6" i="3"/>
  <c r="C6" i="3"/>
</calcChain>
</file>

<file path=xl/sharedStrings.xml><?xml version="1.0" encoding="utf-8"?>
<sst xmlns="http://schemas.openxmlformats.org/spreadsheetml/2006/main" count="256" uniqueCount="145">
  <si>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</si>
  <si>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</si>
  <si>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</si>
  <si>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</si>
  <si>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</si>
  <si>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</si>
  <si>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</si>
  <si>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</si>
  <si>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</si>
  <si>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</si>
  <si>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</si>
  <si>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</si>
  <si>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</si>
  <si>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</si>
  <si>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</si>
  <si>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</si>
  <si>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</si>
  <si>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</si>
  <si>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</si>
  <si>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</si>
  <si>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</si>
  <si>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</si>
  <si>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</si>
  <si>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</si>
  <si>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</si>
  <si>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</si>
  <si>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</si>
  <si>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</si>
  <si>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</si>
  <si>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</si>
  <si>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</si>
  <si>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</si>
  <si>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</si>
  <si>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</si>
  <si>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</si>
  <si>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</si>
  <si>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</si>
  <si>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2019.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</si>
  <si>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</si>
  <si>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</si>
  <si>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</si>
  <si>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</si>
  <si>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</si>
  <si>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
za 2021.</t>
  </si>
  <si>
    <t>Ukupno prihodi i primici za 2021.</t>
  </si>
  <si>
    <t>PROJEKCIJA PLANA ZA 2021.</t>
  </si>
  <si>
    <t>RAZDJEL 105 UPRAVNI ODJEL ZA DRUŠTVENE DJELATNOSTI</t>
  </si>
  <si>
    <t>GLAVA 03 OSNOVNE ŠKOLE</t>
  </si>
  <si>
    <t>Aktivnost A106001</t>
  </si>
  <si>
    <t>FINANCIRANJE TEMELJEM KRITERIJA</t>
  </si>
  <si>
    <t>Izvor 1.1.</t>
  </si>
  <si>
    <t>OPĆI PRIHODI I PRIMITCI (NENAMJENSKI)</t>
  </si>
  <si>
    <t>Izvor 1.2.</t>
  </si>
  <si>
    <t>Aktivnost A106002</t>
  </si>
  <si>
    <t>FINANCIRANJE TEMELJEM STVARNIH TROŠKOVA</t>
  </si>
  <si>
    <t>OPREMANJE ŠKOLA</t>
  </si>
  <si>
    <t>Izvor 2.2.</t>
  </si>
  <si>
    <t>PRODUŽENI BORAVAK</t>
  </si>
  <si>
    <t>Izvor 3.9.1.</t>
  </si>
  <si>
    <t>PRIHODI PO POSEBNIM PROPISIMA-PRORAČUNSKI KORISNICI</t>
  </si>
  <si>
    <t>ŠKOLSKA KUHINJA</t>
  </si>
  <si>
    <t>Izvor 4.1.1.</t>
  </si>
  <si>
    <t>Izvor 1.1.2.</t>
  </si>
  <si>
    <t>Aktivnost A106202</t>
  </si>
  <si>
    <t>PRORAČUNSKI KORISNIK:OŠ TENJA</t>
  </si>
  <si>
    <t>Aktivnost A106105</t>
  </si>
  <si>
    <t>Aktivnost A106106</t>
  </si>
  <si>
    <t>Aktivnost A106102</t>
  </si>
  <si>
    <t>Aktivnost A106104</t>
  </si>
  <si>
    <t>Program 1061</t>
  </si>
  <si>
    <t>POSEBNI PROGRAM OSNOVNIH ŠKOLA</t>
  </si>
  <si>
    <t>Izvor 4</t>
  </si>
  <si>
    <t>Program 1062</t>
  </si>
  <si>
    <t>ULAGANJE U OBJEKTE OSNOVNIH ŠKOLA</t>
  </si>
  <si>
    <t>Izvor 4.1.</t>
  </si>
  <si>
    <t>Ravnatelj:</t>
  </si>
  <si>
    <t>OSNOVNA ŠKOLA TENJA</t>
  </si>
  <si>
    <t>Rasodi za materijal i energiju (višak)</t>
  </si>
  <si>
    <t>POMOĆI</t>
  </si>
  <si>
    <t>Naknada troškova zaposlenima</t>
  </si>
  <si>
    <t>STRUČNO OSPOSOBLJAVANJE</t>
  </si>
  <si>
    <t>REDOVNA DJELATNOST OSNOVNIH ŠKOLA</t>
  </si>
  <si>
    <t>TEKUĆE DONACIJE</t>
  </si>
  <si>
    <t>Program 1060</t>
  </si>
  <si>
    <t>Izvor 1</t>
  </si>
  <si>
    <t xml:space="preserve">OPĆI PRIHODI I PRIMITCI </t>
  </si>
  <si>
    <t>Izvor 1.1.1.</t>
  </si>
  <si>
    <t>PRIHODI IZ NADLEŽNOG PRPRAČUNA</t>
  </si>
  <si>
    <t>OPĆI PRIHODI (nenemjenski)</t>
  </si>
  <si>
    <t>DECENTRALIZIRANA FUNKCIJA-OSN. ŠKOLSTVO</t>
  </si>
  <si>
    <t>FINANCIRANJE TEMELJEMKRITERIJA</t>
  </si>
  <si>
    <t>Ostali financijski rashodii</t>
  </si>
  <si>
    <t>Aktivnost 106202</t>
  </si>
  <si>
    <t>Izvor 2</t>
  </si>
  <si>
    <t>VLASTITI PRIHODI</t>
  </si>
  <si>
    <t>VLASTITI PRIHODI-proračunski korisnici</t>
  </si>
  <si>
    <t>Izvor 3.</t>
  </si>
  <si>
    <t>Izvor 3.9.</t>
  </si>
  <si>
    <t>PRIHODI ZA POSEBNE NAMJENE</t>
  </si>
  <si>
    <t>POMOĆI - PRORAČUNSKI KORISNICI</t>
  </si>
  <si>
    <t>Plaća (Bruto)</t>
  </si>
  <si>
    <t>STRUČNA VIJEČA, MENTORSTVA NATJECANJA, ST.ISPITI I KURIKULARNA REFORMA</t>
  </si>
  <si>
    <t>Knjige, umjetnička djele i ostale izložbene vrijednosti</t>
  </si>
  <si>
    <t>Izvor 4.3.</t>
  </si>
  <si>
    <t>KAPITALNE POMOĆI IZ DRŽAVNOG PRORAČUNA</t>
  </si>
  <si>
    <t>KAPITALNE POMOĆI IZ DRŽAVNOG PRORAČUNA-proračunski korisnici</t>
  </si>
  <si>
    <t>Izvor 4.3.2.</t>
  </si>
  <si>
    <t>Izvor 4.7.</t>
  </si>
  <si>
    <t>TEKUĆE POMOĆI OD IZVANPRORAČUNSKIH KORISNIKA</t>
  </si>
  <si>
    <t>Izvor 4.7.1.</t>
  </si>
  <si>
    <t>TEKUĆE POMOĆI OD IZVANPRORAČUNSKIH KORISNIKA-pro.kor.</t>
  </si>
  <si>
    <t>Naknade  troškova osobama izvan radnog odnosa</t>
  </si>
  <si>
    <t>DONACIJE</t>
  </si>
  <si>
    <t>Izvor 5.</t>
  </si>
  <si>
    <t>Izvor 5.1.</t>
  </si>
  <si>
    <t>Izvor 5.1.2.</t>
  </si>
  <si>
    <t>TEKUĆE DONACIJE-proračunski korisnici</t>
  </si>
  <si>
    <t>FINANCIRANJE TEMELEJM STVARNIH TROŠKOVA</t>
  </si>
  <si>
    <t>PRIJEDLOG PLANA ZA 2019.</t>
  </si>
  <si>
    <t>PROJEKCIJA PLANA ZA 2020.</t>
  </si>
  <si>
    <t>Međunarodna suradnja u naobrazbi</t>
  </si>
  <si>
    <t>Posebne aktivnosti naobrazbe mladih</t>
  </si>
  <si>
    <t>Rashodi za materijal ienergiju</t>
  </si>
  <si>
    <t>Program 1012</t>
  </si>
  <si>
    <t>MINISTARSTVO ZNANOSTI I OBRAZOVANJA</t>
  </si>
  <si>
    <t>Aktivnost A101201</t>
  </si>
  <si>
    <t>TEKUĆE POMOĆI IZ DRŽAVNOG PRORAČUNA</t>
  </si>
  <si>
    <t>TEKUĆE POMOĆI IZ DRŽAVNOG PRORAČUNA -PROR. KORISNICI PLAĆA</t>
  </si>
  <si>
    <t>Naknada troškova zaposlenima-(Agencija za mobilnost)</t>
  </si>
  <si>
    <t>Naknade troškova zaposlenih</t>
  </si>
  <si>
    <t>Ostale naknade građanimai kućanstvima-radne bilježnice</t>
  </si>
  <si>
    <t>Knjige, umjetnička djele i ostale izložbene vrijednosti-udžbenici</t>
  </si>
  <si>
    <t>Ostali nespomenuti rashodi poslovanja(invalidi)</t>
  </si>
  <si>
    <t>Materijjalni rashodi</t>
  </si>
  <si>
    <t>Rashodi za zaposlene</t>
  </si>
  <si>
    <t>Financijski rashodi</t>
  </si>
  <si>
    <t>Rashodi za nabavu proizvedene dugotrajne imovine</t>
  </si>
  <si>
    <t>Naknade građanima i kućnstvima na temelju osiguranja i druge nagrade</t>
  </si>
  <si>
    <t>Tenja, 20.11.2019.</t>
  </si>
  <si>
    <t>PRIJEDLOG REBALANSA FINANCIJSKOG PLANA OSNOVNE ŠKOLE TENJA ZA 2019. I                                                                                                                                                PROJEKCIJA PLANA ZA  2020. I 2021. GODINU</t>
  </si>
  <si>
    <t>Prijedlog plana 
za 2019</t>
  </si>
  <si>
    <t>Projekcija plana 
za 2020.</t>
  </si>
  <si>
    <t>Projekcija plana
za 2020.</t>
  </si>
  <si>
    <t>Prijedlog plana 
za 2019.</t>
  </si>
  <si>
    <t>Projekcija plana 
za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</si>
</sst>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45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4" fillId="0" borderId="0"/>
    <xf numFmtId="0" fontId="13" fillId="0" borderId="7" applyNumberFormat="0" applyFill="0" applyAlignment="0" applyProtection="0"/>
    <xf numFmtId="43" fontId="42" fillId="0" borderId="0" applyFont="0" applyFill="0" applyBorder="0" applyAlignment="0" applyProtection="0"/>
  </cellStyleXfs>
  <cellXfs count="251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5" xfId="0" applyNumberFormat="1" applyFont="1" applyBorder="1" applyAlignment="1">
      <alignment wrapText="1"/>
    </xf>
    <xf numFmtId="3" fontId="14" fillId="0" borderId="16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9" xfId="0" quotePrefix="1" applyFont="1" applyBorder="1" applyAlignment="1">
      <alignment horizontal="left" vertical="center" wrapText="1"/>
    </xf>
    <xf numFmtId="0" fontId="23" fillId="0" borderId="9" xfId="0" quotePrefix="1" applyFont="1" applyBorder="1" applyAlignment="1">
      <alignment horizontal="center" vertical="center" wrapText="1"/>
    </xf>
    <xf numFmtId="0" fontId="20" fillId="0" borderId="9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left" wrapText="1"/>
    </xf>
    <xf numFmtId="0" fontId="27" fillId="0" borderId="9" xfId="0" quotePrefix="1" applyFont="1" applyBorder="1" applyAlignment="1">
      <alignment horizontal="center" wrapText="1"/>
    </xf>
    <xf numFmtId="0" fontId="27" fillId="0" borderId="9" xfId="0" quotePrefix="1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20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20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9" xfId="0" applyFont="1" applyFill="1" applyBorder="1" applyAlignment="1">
      <alignment horizontal="left"/>
    </xf>
    <xf numFmtId="3" fontId="27" fillId="20" borderId="10" xfId="0" applyNumberFormat="1" applyFont="1" applyFill="1" applyBorder="1" applyAlignment="1">
      <alignment horizontal="right"/>
    </xf>
    <xf numFmtId="3" fontId="27" fillId="20" borderId="10" xfId="0" applyNumberFormat="1" applyFont="1" applyFill="1" applyBorder="1" applyAlignment="1" applyProtection="1">
      <alignment horizontal="right" wrapText="1"/>
    </xf>
    <xf numFmtId="0" fontId="14" fillId="20" borderId="9" xfId="0" applyNumberFormat="1" applyFont="1" applyFill="1" applyBorder="1" applyAlignment="1" applyProtection="1"/>
    <xf numFmtId="3" fontId="27" fillId="0" borderId="10" xfId="0" applyNumberFormat="1" applyFont="1" applyFill="1" applyBorder="1" applyAlignment="1">
      <alignment horizontal="right"/>
    </xf>
    <xf numFmtId="3" fontId="27" fillId="21" borderId="19" xfId="0" quotePrefix="1" applyNumberFormat="1" applyFont="1" applyFill="1" applyBorder="1" applyAlignment="1">
      <alignment horizontal="right"/>
    </xf>
    <xf numFmtId="3" fontId="27" fillId="21" borderId="10" xfId="0" applyNumberFormat="1" applyFont="1" applyFill="1" applyBorder="1" applyAlignment="1" applyProtection="1">
      <alignment horizontal="right" wrapText="1"/>
    </xf>
    <xf numFmtId="3" fontId="27" fillId="20" borderId="19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37" fillId="22" borderId="10" xfId="0" applyNumberFormat="1" applyFont="1" applyFill="1" applyBorder="1" applyAlignment="1" applyProtection="1">
      <alignment wrapText="1"/>
    </xf>
    <xf numFmtId="0" fontId="37" fillId="23" borderId="10" xfId="0" applyNumberFormat="1" applyFont="1" applyFill="1" applyBorder="1" applyAlignment="1" applyProtection="1">
      <alignment wrapText="1"/>
    </xf>
    <xf numFmtId="0" fontId="37" fillId="24" borderId="10" xfId="0" applyNumberFormat="1" applyFont="1" applyFill="1" applyBorder="1" applyAlignment="1" applyProtection="1">
      <alignment wrapText="1"/>
    </xf>
    <xf numFmtId="0" fontId="20" fillId="25" borderId="10" xfId="0" applyNumberFormat="1" applyFont="1" applyFill="1" applyBorder="1" applyAlignment="1" applyProtection="1">
      <alignment wrapText="1"/>
    </xf>
    <xf numFmtId="0" fontId="38" fillId="25" borderId="10" xfId="0" applyNumberFormat="1" applyFont="1" applyFill="1" applyBorder="1" applyAlignment="1" applyProtection="1">
      <alignment wrapText="1"/>
    </xf>
    <xf numFmtId="0" fontId="40" fillId="25" borderId="10" xfId="0" applyNumberFormat="1" applyFont="1" applyFill="1" applyBorder="1" applyAlignment="1" applyProtection="1">
      <alignment wrapText="1"/>
    </xf>
    <xf numFmtId="0" fontId="37" fillId="21" borderId="10" xfId="0" applyNumberFormat="1" applyFont="1" applyFill="1" applyBorder="1" applyAlignment="1" applyProtection="1">
      <alignment wrapText="1"/>
    </xf>
    <xf numFmtId="0" fontId="39" fillId="0" borderId="10" xfId="0" applyNumberFormat="1" applyFont="1" applyFill="1" applyBorder="1" applyAlignment="1" applyProtection="1">
      <alignment wrapText="1"/>
    </xf>
    <xf numFmtId="0" fontId="20" fillId="0" borderId="23" xfId="0" applyNumberFormat="1" applyFont="1" applyFill="1" applyBorder="1" applyAlignment="1" applyProtection="1">
      <alignment horizontal="center"/>
    </xf>
    <xf numFmtId="0" fontId="18" fillId="0" borderId="24" xfId="0" applyNumberFormat="1" applyFont="1" applyFill="1" applyBorder="1" applyAlignment="1" applyProtection="1"/>
    <xf numFmtId="0" fontId="20" fillId="0" borderId="26" xfId="0" applyNumberFormat="1" applyFont="1" applyFill="1" applyBorder="1" applyAlignment="1" applyProtection="1">
      <alignment horizontal="center"/>
    </xf>
    <xf numFmtId="0" fontId="20" fillId="25" borderId="26" xfId="0" applyNumberFormat="1" applyFont="1" applyFill="1" applyBorder="1" applyAlignment="1" applyProtection="1">
      <alignment horizontal="center"/>
    </xf>
    <xf numFmtId="0" fontId="38" fillId="25" borderId="26" xfId="0" applyNumberFormat="1" applyFont="1" applyFill="1" applyBorder="1" applyAlignment="1" applyProtection="1">
      <alignment horizontal="center"/>
    </xf>
    <xf numFmtId="0" fontId="40" fillId="25" borderId="26" xfId="0" applyNumberFormat="1" applyFont="1" applyFill="1" applyBorder="1" applyAlignment="1" applyProtection="1">
      <alignment horizontal="center"/>
    </xf>
    <xf numFmtId="0" fontId="39" fillId="0" borderId="26" xfId="0" applyNumberFormat="1" applyFont="1" applyFill="1" applyBorder="1" applyAlignment="1" applyProtection="1">
      <alignment horizontal="center"/>
    </xf>
    <xf numFmtId="0" fontId="18" fillId="0" borderId="26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wrapText="1"/>
    </xf>
    <xf numFmtId="0" fontId="37" fillId="21" borderId="26" xfId="0" applyNumberFormat="1" applyFont="1" applyFill="1" applyBorder="1" applyAlignment="1" applyProtection="1">
      <alignment horizontal="center"/>
    </xf>
    <xf numFmtId="0" fontId="37" fillId="25" borderId="10" xfId="0" applyNumberFormat="1" applyFont="1" applyFill="1" applyBorder="1" applyAlignment="1" applyProtection="1">
      <alignment wrapText="1"/>
    </xf>
    <xf numFmtId="1" fontId="41" fillId="19" borderId="23" xfId="0" applyNumberFormat="1" applyFont="1" applyFill="1" applyBorder="1" applyAlignment="1">
      <alignment horizontal="left" wrapText="1"/>
    </xf>
    <xf numFmtId="0" fontId="41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0" fontId="41" fillId="0" borderId="25" xfId="0" applyFont="1" applyBorder="1" applyAlignment="1">
      <alignment vertical="center" wrapText="1"/>
    </xf>
    <xf numFmtId="1" fontId="41" fillId="19" borderId="26" xfId="0" applyNumberFormat="1" applyFont="1" applyFill="1" applyBorder="1" applyAlignment="1">
      <alignment horizontal="left" wrapText="1"/>
    </xf>
    <xf numFmtId="0" fontId="4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1" fontId="14" fillId="0" borderId="26" xfId="0" applyNumberFormat="1" applyFont="1" applyBorder="1" applyAlignment="1">
      <alignment horizontal="left" wrapText="1"/>
    </xf>
    <xf numFmtId="3" fontId="14" fillId="0" borderId="10" xfId="0" applyNumberFormat="1" applyFont="1" applyBorder="1"/>
    <xf numFmtId="3" fontId="14" fillId="0" borderId="27" xfId="0" applyNumberFormat="1" applyFont="1" applyBorder="1"/>
    <xf numFmtId="1" fontId="14" fillId="0" borderId="28" xfId="0" applyNumberFormat="1" applyFont="1" applyBorder="1" applyAlignment="1">
      <alignment horizontal="left" wrapText="1"/>
    </xf>
    <xf numFmtId="3" fontId="14" fillId="0" borderId="29" xfId="0" applyNumberFormat="1" applyFont="1" applyBorder="1"/>
    <xf numFmtId="3" fontId="14" fillId="0" borderId="30" xfId="0" applyNumberFormat="1" applyFont="1" applyBorder="1"/>
    <xf numFmtId="1" fontId="41" fillId="0" borderId="23" xfId="0" applyNumberFormat="1" applyFont="1" applyFill="1" applyBorder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7" fillId="25" borderId="26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3" fontId="18" fillId="0" borderId="24" xfId="38" applyFont="1" applyFill="1" applyBorder="1" applyAlignment="1" applyProtection="1"/>
    <xf numFmtId="43" fontId="18" fillId="0" borderId="0" xfId="38" applyFont="1" applyFill="1" applyBorder="1" applyAlignment="1" applyProtection="1"/>
    <xf numFmtId="43" fontId="18" fillId="0" borderId="25" xfId="38" applyFont="1" applyFill="1" applyBorder="1" applyAlignment="1" applyProtection="1"/>
    <xf numFmtId="164" fontId="20" fillId="0" borderId="10" xfId="38" applyNumberFormat="1" applyFont="1" applyFill="1" applyBorder="1" applyAlignment="1" applyProtection="1"/>
    <xf numFmtId="164" fontId="20" fillId="0" borderId="27" xfId="38" applyNumberFormat="1" applyFont="1" applyFill="1" applyBorder="1" applyAlignment="1" applyProtection="1"/>
    <xf numFmtId="164" fontId="18" fillId="0" borderId="10" xfId="38" applyNumberFormat="1" applyFont="1" applyFill="1" applyBorder="1" applyAlignment="1" applyProtection="1"/>
    <xf numFmtId="164" fontId="18" fillId="0" borderId="27" xfId="38" applyNumberFormat="1" applyFont="1" applyFill="1" applyBorder="1" applyAlignment="1" applyProtection="1"/>
    <xf numFmtId="164" fontId="39" fillId="0" borderId="10" xfId="38" applyNumberFormat="1" applyFont="1" applyFill="1" applyBorder="1" applyAlignment="1" applyProtection="1"/>
    <xf numFmtId="164" fontId="37" fillId="0" borderId="10" xfId="38" applyNumberFormat="1" applyFont="1" applyFill="1" applyBorder="1" applyAlignment="1" applyProtection="1"/>
    <xf numFmtId="164" fontId="16" fillId="18" borderId="10" xfId="38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21" borderId="26" xfId="0" applyNumberFormat="1" applyFont="1" applyFill="1" applyBorder="1" applyAlignment="1" applyProtection="1">
      <alignment horizontal="center"/>
    </xf>
    <xf numFmtId="0" fontId="20" fillId="21" borderId="10" xfId="0" applyNumberFormat="1" applyFont="1" applyFill="1" applyBorder="1" applyAlignment="1" applyProtection="1">
      <alignment wrapText="1"/>
    </xf>
    <xf numFmtId="0" fontId="19" fillId="18" borderId="16" xfId="0" applyNumberFormat="1" applyFont="1" applyFill="1" applyBorder="1" applyAlignment="1" applyProtection="1">
      <alignment horizontal="center" vertical="center" wrapText="1"/>
    </xf>
    <xf numFmtId="0" fontId="19" fillId="18" borderId="17" xfId="0" applyNumberFormat="1" applyFont="1" applyFill="1" applyBorder="1" applyAlignment="1" applyProtection="1">
      <alignment horizontal="center" vertical="center" wrapText="1"/>
    </xf>
    <xf numFmtId="0" fontId="20" fillId="18" borderId="12" xfId="0" applyNumberFormat="1" applyFont="1" applyFill="1" applyBorder="1" applyAlignment="1" applyProtection="1">
      <alignment horizontal="center" vertical="center" wrapText="1"/>
    </xf>
    <xf numFmtId="0" fontId="19" fillId="18" borderId="12" xfId="0" applyNumberFormat="1" applyFont="1" applyFill="1" applyBorder="1" applyAlignment="1" applyProtection="1">
      <alignment horizontal="center" vertical="center" wrapText="1"/>
    </xf>
    <xf numFmtId="0" fontId="20" fillId="18" borderId="13" xfId="0" applyNumberFormat="1" applyFont="1" applyFill="1" applyBorder="1" applyAlignment="1" applyProtection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64" fontId="20" fillId="21" borderId="10" xfId="38" applyNumberFormat="1" applyFont="1" applyFill="1" applyBorder="1" applyAlignment="1" applyProtection="1"/>
    <xf numFmtId="164" fontId="20" fillId="21" borderId="27" xfId="38" applyNumberFormat="1" applyFont="1" applyFill="1" applyBorder="1" applyAlignment="1" applyProtection="1"/>
    <xf numFmtId="0" fontId="18" fillId="21" borderId="0" xfId="0" applyNumberFormat="1" applyFont="1" applyFill="1" applyBorder="1" applyAlignment="1" applyProtection="1"/>
    <xf numFmtId="0" fontId="40" fillId="21" borderId="26" xfId="0" applyNumberFormat="1" applyFont="1" applyFill="1" applyBorder="1" applyAlignment="1" applyProtection="1">
      <alignment horizontal="center"/>
    </xf>
    <xf numFmtId="0" fontId="40" fillId="21" borderId="10" xfId="0" applyNumberFormat="1" applyFont="1" applyFill="1" applyBorder="1" applyAlignment="1" applyProtection="1">
      <alignment wrapText="1"/>
    </xf>
    <xf numFmtId="0" fontId="20" fillId="21" borderId="0" xfId="0" applyNumberFormat="1" applyFont="1" applyFill="1" applyBorder="1" applyAlignment="1" applyProtection="1"/>
    <xf numFmtId="164" fontId="20" fillId="26" borderId="10" xfId="38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>
      <alignment horizontal="center" vertical="center"/>
    </xf>
    <xf numFmtId="0" fontId="20" fillId="0" borderId="2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164" fontId="18" fillId="27" borderId="10" xfId="38" applyNumberFormat="1" applyFont="1" applyFill="1" applyBorder="1" applyAlignment="1" applyProtection="1"/>
    <xf numFmtId="164" fontId="18" fillId="27" borderId="27" xfId="38" applyNumberFormat="1" applyFont="1" applyFill="1" applyBorder="1" applyAlignment="1" applyProtection="1"/>
    <xf numFmtId="0" fontId="18" fillId="21" borderId="10" xfId="0" applyNumberFormat="1" applyFont="1" applyFill="1" applyBorder="1" applyAlignment="1" applyProtection="1">
      <alignment wrapText="1"/>
    </xf>
    <xf numFmtId="0" fontId="18" fillId="25" borderId="10" xfId="0" applyNumberFormat="1" applyFont="1" applyFill="1" applyBorder="1" applyAlignment="1" applyProtection="1">
      <alignment wrapText="1"/>
    </xf>
    <xf numFmtId="164" fontId="18" fillId="25" borderId="10" xfId="38" applyNumberFormat="1" applyFont="1" applyFill="1" applyBorder="1" applyAlignment="1" applyProtection="1"/>
    <xf numFmtId="164" fontId="20" fillId="25" borderId="10" xfId="38" applyNumberFormat="1" applyFont="1" applyFill="1" applyBorder="1" applyAlignment="1" applyProtection="1"/>
    <xf numFmtId="0" fontId="40" fillId="27" borderId="1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25" borderId="26" xfId="0" applyNumberFormat="1" applyFont="1" applyFill="1" applyBorder="1" applyAlignment="1" applyProtection="1">
      <alignment horizontal="center"/>
    </xf>
    <xf numFmtId="0" fontId="18" fillId="21" borderId="26" xfId="0" applyNumberFormat="1" applyFont="1" applyFill="1" applyBorder="1" applyAlignment="1" applyProtection="1">
      <alignment horizontal="center"/>
    </xf>
    <xf numFmtId="164" fontId="39" fillId="21" borderId="10" xfId="38" applyNumberFormat="1" applyFont="1" applyFill="1" applyBorder="1" applyAlignment="1" applyProtection="1"/>
    <xf numFmtId="164" fontId="18" fillId="21" borderId="10" xfId="38" applyNumberFormat="1" applyFont="1" applyFill="1" applyBorder="1" applyAlignment="1" applyProtection="1"/>
    <xf numFmtId="0" fontId="20" fillId="27" borderId="26" xfId="0" applyNumberFormat="1" applyFont="1" applyFill="1" applyBorder="1" applyAlignment="1" applyProtection="1">
      <alignment horizontal="center"/>
    </xf>
    <xf numFmtId="0" fontId="20" fillId="27" borderId="10" xfId="0" applyNumberFormat="1" applyFont="1" applyFill="1" applyBorder="1" applyAlignment="1" applyProtection="1">
      <alignment wrapText="1"/>
    </xf>
    <xf numFmtId="0" fontId="18" fillId="27" borderId="10" xfId="0" applyNumberFormat="1" applyFont="1" applyFill="1" applyBorder="1" applyAlignment="1" applyProtection="1">
      <alignment wrapText="1"/>
    </xf>
    <xf numFmtId="0" fontId="18" fillId="27" borderId="26" xfId="0" applyNumberFormat="1" applyFont="1" applyFill="1" applyBorder="1" applyAlignment="1" applyProtection="1">
      <alignment horizontal="center"/>
    </xf>
    <xf numFmtId="0" fontId="43" fillId="27" borderId="26" xfId="0" applyNumberFormat="1" applyFont="1" applyFill="1" applyBorder="1" applyAlignment="1" applyProtection="1">
      <alignment horizontal="center"/>
    </xf>
    <xf numFmtId="0" fontId="43" fillId="27" borderId="10" xfId="0" applyNumberFormat="1" applyFont="1" applyFill="1" applyBorder="1" applyAlignment="1" applyProtection="1">
      <alignment wrapText="1"/>
    </xf>
    <xf numFmtId="0" fontId="38" fillId="21" borderId="26" xfId="0" applyNumberFormat="1" applyFont="1" applyFill="1" applyBorder="1" applyAlignment="1" applyProtection="1">
      <alignment horizontal="center"/>
    </xf>
    <xf numFmtId="0" fontId="38" fillId="21" borderId="10" xfId="0" applyNumberFormat="1" applyFont="1" applyFill="1" applyBorder="1" applyAlignment="1" applyProtection="1">
      <alignment wrapText="1"/>
    </xf>
    <xf numFmtId="164" fontId="20" fillId="27" borderId="10" xfId="38" applyNumberFormat="1" applyFont="1" applyFill="1" applyBorder="1" applyAlignment="1" applyProtection="1"/>
    <xf numFmtId="0" fontId="37" fillId="27" borderId="26" xfId="0" applyNumberFormat="1" applyFont="1" applyFill="1" applyBorder="1" applyAlignment="1" applyProtection="1">
      <alignment horizontal="center"/>
    </xf>
    <xf numFmtId="0" fontId="37" fillId="27" borderId="10" xfId="0" applyNumberFormat="1" applyFont="1" applyFill="1" applyBorder="1" applyAlignment="1" applyProtection="1">
      <alignment wrapText="1"/>
    </xf>
    <xf numFmtId="0" fontId="43" fillId="27" borderId="26" xfId="0" applyNumberFormat="1" applyFont="1" applyFill="1" applyBorder="1" applyAlignment="1" applyProtection="1">
      <alignment horizontal="left"/>
    </xf>
    <xf numFmtId="0" fontId="43" fillId="27" borderId="10" xfId="0" applyNumberFormat="1" applyFont="1" applyFill="1" applyBorder="1" applyAlignment="1" applyProtection="1"/>
    <xf numFmtId="0" fontId="38" fillId="28" borderId="26" xfId="0" applyNumberFormat="1" applyFont="1" applyFill="1" applyBorder="1" applyAlignment="1" applyProtection="1">
      <alignment horizontal="center"/>
    </xf>
    <xf numFmtId="0" fontId="38" fillId="28" borderId="10" xfId="0" applyNumberFormat="1" applyFont="1" applyFill="1" applyBorder="1" applyAlignment="1" applyProtection="1">
      <alignment wrapText="1"/>
    </xf>
    <xf numFmtId="0" fontId="40" fillId="28" borderId="26" xfId="0" applyNumberFormat="1" applyFont="1" applyFill="1" applyBorder="1" applyAlignment="1" applyProtection="1">
      <alignment horizontal="center"/>
    </xf>
    <xf numFmtId="0" fontId="40" fillId="28" borderId="10" xfId="0" applyNumberFormat="1" applyFont="1" applyFill="1" applyBorder="1" applyAlignment="1" applyProtection="1">
      <alignment wrapText="1"/>
    </xf>
    <xf numFmtId="0" fontId="20" fillId="28" borderId="26" xfId="0" applyNumberFormat="1" applyFont="1" applyFill="1" applyBorder="1" applyAlignment="1" applyProtection="1">
      <alignment horizontal="center"/>
    </xf>
    <xf numFmtId="0" fontId="20" fillId="28" borderId="10" xfId="0" applyNumberFormat="1" applyFont="1" applyFill="1" applyBorder="1" applyAlignment="1" applyProtection="1">
      <alignment wrapText="1"/>
    </xf>
    <xf numFmtId="0" fontId="37" fillId="28" borderId="26" xfId="0" applyNumberFormat="1" applyFont="1" applyFill="1" applyBorder="1" applyAlignment="1" applyProtection="1">
      <alignment horizontal="center"/>
    </xf>
    <xf numFmtId="0" fontId="37" fillId="28" borderId="10" xfId="0" applyNumberFormat="1" applyFont="1" applyFill="1" applyBorder="1" applyAlignment="1" applyProtection="1">
      <alignment wrapText="1"/>
    </xf>
    <xf numFmtId="0" fontId="20" fillId="28" borderId="0" xfId="0" applyNumberFormat="1" applyFont="1" applyFill="1" applyBorder="1" applyAlignment="1" applyProtection="1"/>
    <xf numFmtId="0" fontId="18" fillId="28" borderId="10" xfId="0" applyNumberFormat="1" applyFont="1" applyFill="1" applyBorder="1" applyAlignment="1" applyProtection="1">
      <alignment wrapText="1"/>
    </xf>
    <xf numFmtId="164" fontId="20" fillId="28" borderId="10" xfId="38" applyNumberFormat="1" applyFont="1" applyFill="1" applyBorder="1" applyAlignment="1" applyProtection="1"/>
    <xf numFmtId="3" fontId="20" fillId="21" borderId="10" xfId="0" applyNumberFormat="1" applyFont="1" applyFill="1" applyBorder="1" applyAlignment="1" applyProtection="1">
      <alignment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1" fontId="41" fillId="19" borderId="35" xfId="0" applyNumberFormat="1" applyFont="1" applyFill="1" applyBorder="1" applyAlignment="1">
      <alignment horizontal="left" wrapText="1"/>
    </xf>
    <xf numFmtId="0" fontId="41" fillId="0" borderId="36" xfId="0" applyFont="1" applyBorder="1" applyAlignment="1">
      <alignment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vertical="center" wrapText="1"/>
    </xf>
    <xf numFmtId="1" fontId="14" fillId="19" borderId="31" xfId="0" applyNumberFormat="1" applyFont="1" applyFill="1" applyBorder="1" applyAlignment="1">
      <alignment horizontal="left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64" fontId="39" fillId="25" borderId="10" xfId="38" applyNumberFormat="1" applyFont="1" applyFill="1" applyBorder="1" applyAlignment="1" applyProtection="1"/>
    <xf numFmtId="0" fontId="44" fillId="28" borderId="1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64" fontId="20" fillId="27" borderId="27" xfId="38" applyNumberFormat="1" applyFont="1" applyFill="1" applyBorder="1" applyAlignment="1" applyProtection="1"/>
    <xf numFmtId="164" fontId="36" fillId="27" borderId="10" xfId="38" applyNumberFormat="1" applyFont="1" applyFill="1" applyBorder="1" applyAlignment="1" applyProtection="1"/>
    <xf numFmtId="164" fontId="36" fillId="27" borderId="27" xfId="38" applyNumberFormat="1" applyFont="1" applyFill="1" applyBorder="1" applyAlignment="1" applyProtection="1"/>
    <xf numFmtId="164" fontId="20" fillId="28" borderId="27" xfId="38" applyNumberFormat="1" applyFont="1" applyFill="1" applyBorder="1" applyAlignment="1" applyProtection="1"/>
    <xf numFmtId="0" fontId="27" fillId="21" borderId="19" xfId="0" applyNumberFormat="1" applyFont="1" applyFill="1" applyBorder="1" applyAlignment="1" applyProtection="1">
      <alignment horizontal="left" wrapText="1"/>
    </xf>
    <xf numFmtId="0" fontId="27" fillId="21" borderId="9" xfId="0" applyNumberFormat="1" applyFont="1" applyFill="1" applyBorder="1" applyAlignment="1" applyProtection="1">
      <alignment horizontal="left" wrapText="1"/>
    </xf>
    <xf numFmtId="0" fontId="27" fillId="21" borderId="21" xfId="0" applyNumberFormat="1" applyFont="1" applyFill="1" applyBorder="1" applyAlignment="1" applyProtection="1">
      <alignment horizontal="left" wrapText="1"/>
    </xf>
    <xf numFmtId="0" fontId="27" fillId="20" borderId="19" xfId="0" applyNumberFormat="1" applyFont="1" applyFill="1" applyBorder="1" applyAlignment="1" applyProtection="1">
      <alignment horizontal="left" wrapText="1"/>
    </xf>
    <xf numFmtId="0" fontId="27" fillId="20" borderId="9" xfId="0" applyNumberFormat="1" applyFont="1" applyFill="1" applyBorder="1" applyAlignment="1" applyProtection="1">
      <alignment horizontal="left" wrapText="1"/>
    </xf>
    <xf numFmtId="0" fontId="27" fillId="20" borderId="21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0" fillId="0" borderId="19" xfId="0" applyNumberFormat="1" applyFont="1" applyFill="1" applyBorder="1" applyAlignment="1" applyProtection="1">
      <alignment horizontal="left" wrapText="1"/>
    </xf>
    <xf numFmtId="0" fontId="31" fillId="0" borderId="9" xfId="0" applyNumberFormat="1" applyFont="1" applyFill="1" applyBorder="1" applyAlignment="1" applyProtection="1">
      <alignment wrapText="1"/>
    </xf>
    <xf numFmtId="0" fontId="30" fillId="20" borderId="19" xfId="0" quotePrefix="1" applyNumberFormat="1" applyFont="1" applyFill="1" applyBorder="1" applyAlignment="1" applyProtection="1">
      <alignment horizontal="left" wrapText="1"/>
    </xf>
    <xf numFmtId="0" fontId="31" fillId="20" borderId="9" xfId="0" applyNumberFormat="1" applyFont="1" applyFill="1" applyBorder="1" applyAlignment="1" applyProtection="1">
      <alignment wrapText="1"/>
    </xf>
    <xf numFmtId="0" fontId="30" fillId="0" borderId="19" xfId="0" quotePrefix="1" applyNumberFormat="1" applyFont="1" applyFill="1" applyBorder="1" applyAlignment="1" applyProtection="1">
      <alignment horizontal="left" wrapText="1"/>
    </xf>
    <xf numFmtId="0" fontId="30" fillId="0" borderId="19" xfId="0" quotePrefix="1" applyFont="1" applyFill="1" applyBorder="1" applyAlignment="1">
      <alignment horizontal="left"/>
    </xf>
    <xf numFmtId="0" fontId="14" fillId="0" borderId="9" xfId="0" applyNumberFormat="1" applyFont="1" applyFill="1" applyBorder="1" applyAlignment="1" applyProtection="1"/>
    <xf numFmtId="0" fontId="14" fillId="0" borderId="9" xfId="0" applyNumberFormat="1" applyFont="1" applyFill="1" applyBorder="1" applyAlignment="1" applyProtection="1">
      <alignment wrapText="1"/>
    </xf>
    <xf numFmtId="0" fontId="30" fillId="0" borderId="19" xfId="0" quotePrefix="1" applyFont="1" applyBorder="1" applyAlignment="1">
      <alignment horizontal="left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9" xfId="0" applyNumberFormat="1" applyFont="1" applyFill="1" applyBorder="1" applyAlignment="1" applyProtection="1">
      <alignment horizontal="left" wrapText="1"/>
    </xf>
    <xf numFmtId="0" fontId="14" fillId="20" borderId="9" xfId="0" applyNumberFormat="1" applyFont="1" applyFill="1" applyBorder="1" applyAlignment="1" applyProtection="1"/>
    <xf numFmtId="0" fontId="21" fillId="0" borderId="22" xfId="0" quotePrefix="1" applyNumberFormat="1" applyFont="1" applyFill="1" applyBorder="1" applyAlignment="1" applyProtection="1">
      <alignment horizontal="left" wrapText="1"/>
    </xf>
    <xf numFmtId="0" fontId="28" fillId="0" borderId="22" xfId="0" applyNumberFormat="1" applyFont="1" applyFill="1" applyBorder="1" applyAlignment="1" applyProtection="1">
      <alignment wrapText="1"/>
    </xf>
    <xf numFmtId="0" fontId="30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38" builtinId="3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281" name="Line 2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 macro="" textlink="">
      <xdr:nvSpPr>
        <xdr:cNvPr id="2283" name="Line 2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45"/>
  <sheetViews>
    <sheetView tabSelected="1" view="pageBreakPreview" topLeftCell="A10" zoomScaleSheetLayoutView="100" workbookViewId="0">
      <selection activeCell="J19" sqref="J19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238"/>
      <c r="B2" s="238"/>
      <c r="C2" s="238"/>
      <c r="D2" s="238"/>
      <c r="E2" s="238"/>
      <c r="F2" s="238"/>
      <c r="G2" s="238"/>
      <c r="H2" s="238"/>
    </row>
    <row r="3" spans="1:10" ht="48" customHeight="1" x14ac:dyDescent="0.2">
      <c r="A3" s="237" t="s">
        <v>139</v>
      </c>
      <c r="B3" s="237"/>
      <c r="C3" s="237"/>
      <c r="D3" s="237"/>
      <c r="E3" s="237"/>
      <c r="F3" s="237"/>
      <c r="G3" s="237"/>
      <c r="H3" s="237"/>
    </row>
    <row r="4" spans="1:10" s="51" customFormat="1" ht="26.25" customHeight="1" x14ac:dyDescent="0.2">
      <c r="A4" s="237" t="s">
        <v>32</v>
      </c>
      <c r="B4" s="237"/>
      <c r="C4" s="237"/>
      <c r="D4" s="237"/>
      <c r="E4" s="237"/>
      <c r="F4" s="237"/>
      <c r="G4" s="239"/>
      <c r="H4" s="239"/>
    </row>
    <row r="5" spans="1:10" ht="15.75" customHeight="1" x14ac:dyDescent="0.25">
      <c r="A5" s="52"/>
      <c r="B5" s="53"/>
      <c r="C5" s="53"/>
      <c r="D5" s="53"/>
      <c r="E5" s="53"/>
    </row>
    <row r="6" spans="1:10" ht="27.75" customHeight="1" x14ac:dyDescent="0.25">
      <c r="A6" s="54"/>
      <c r="B6" s="55"/>
      <c r="C6" s="55"/>
      <c r="D6" s="56"/>
      <c r="E6" s="57"/>
      <c r="F6" s="58" t="s">
        <v>140</v>
      </c>
      <c r="G6" s="58" t="s">
        <v>141</v>
      </c>
      <c r="H6" s="59" t="s">
        <v>43</v>
      </c>
      <c r="I6" s="60"/>
    </row>
    <row r="7" spans="1:10" ht="27.75" customHeight="1" x14ac:dyDescent="0.25">
      <c r="A7" s="240" t="s">
        <v>33</v>
      </c>
      <c r="B7" s="231"/>
      <c r="C7" s="231"/>
      <c r="D7" s="231"/>
      <c r="E7" s="241"/>
      <c r="F7" s="74">
        <v>9608226</v>
      </c>
      <c r="G7" s="74">
        <v>9800390</v>
      </c>
      <c r="H7" s="74">
        <v>9996398</v>
      </c>
      <c r="I7" s="72"/>
    </row>
    <row r="8" spans="1:10" ht="22.5" customHeight="1" x14ac:dyDescent="0.25">
      <c r="A8" s="228" t="s">
        <v>0</v>
      </c>
      <c r="B8" s="229"/>
      <c r="C8" s="229"/>
      <c r="D8" s="229"/>
      <c r="E8" s="234"/>
      <c r="F8" s="77">
        <v>9608226</v>
      </c>
      <c r="G8" s="77">
        <v>9800390</v>
      </c>
      <c r="H8" s="77">
        <v>9996398</v>
      </c>
    </row>
    <row r="9" spans="1:10" ht="22.5" customHeight="1" x14ac:dyDescent="0.25">
      <c r="A9" s="233" t="s">
        <v>35</v>
      </c>
      <c r="B9" s="234"/>
      <c r="C9" s="234"/>
      <c r="D9" s="234"/>
      <c r="E9" s="234"/>
      <c r="F9" s="77"/>
      <c r="G9" s="77"/>
      <c r="H9" s="77"/>
    </row>
    <row r="10" spans="1:10" ht="22.5" customHeight="1" x14ac:dyDescent="0.25">
      <c r="A10" s="73" t="s">
        <v>34</v>
      </c>
      <c r="B10" s="76"/>
      <c r="C10" s="76"/>
      <c r="D10" s="76"/>
      <c r="E10" s="76"/>
      <c r="F10" s="74">
        <v>9608226</v>
      </c>
      <c r="G10" s="74">
        <v>9800390</v>
      </c>
      <c r="H10" s="74">
        <v>9996398</v>
      </c>
    </row>
    <row r="11" spans="1:10" ht="22.5" customHeight="1" x14ac:dyDescent="0.25">
      <c r="A11" s="232" t="s">
        <v>1</v>
      </c>
      <c r="B11" s="229"/>
      <c r="C11" s="229"/>
      <c r="D11" s="229"/>
      <c r="E11" s="235"/>
      <c r="F11" s="77">
        <v>9608226</v>
      </c>
      <c r="G11" s="77">
        <v>9800390</v>
      </c>
      <c r="H11" s="62">
        <v>9996398</v>
      </c>
      <c r="I11" s="41"/>
      <c r="J11" s="41"/>
    </row>
    <row r="12" spans="1:10" ht="22.5" customHeight="1" x14ac:dyDescent="0.25">
      <c r="A12" s="236" t="s">
        <v>39</v>
      </c>
      <c r="B12" s="234"/>
      <c r="C12" s="234"/>
      <c r="D12" s="234"/>
      <c r="E12" s="234"/>
      <c r="F12" s="61"/>
      <c r="G12" s="61"/>
      <c r="H12" s="62"/>
      <c r="I12" s="41"/>
      <c r="J12" s="41"/>
    </row>
    <row r="13" spans="1:10" ht="22.5" customHeight="1" x14ac:dyDescent="0.25">
      <c r="A13" s="230" t="s">
        <v>2</v>
      </c>
      <c r="B13" s="231"/>
      <c r="C13" s="231"/>
      <c r="D13" s="231"/>
      <c r="E13" s="231"/>
      <c r="F13" s="75">
        <f>+F7-F10</f>
        <v>0</v>
      </c>
      <c r="G13" s="75">
        <f>+G7-G10</f>
        <v>0</v>
      </c>
      <c r="H13" s="75">
        <f>+H7-H10</f>
        <v>0</v>
      </c>
      <c r="J13" s="41"/>
    </row>
    <row r="14" spans="1:10" ht="25.5" customHeight="1" x14ac:dyDescent="0.2">
      <c r="A14" s="237"/>
      <c r="B14" s="226"/>
      <c r="C14" s="226"/>
      <c r="D14" s="226"/>
      <c r="E14" s="226"/>
      <c r="F14" s="227"/>
      <c r="G14" s="227"/>
      <c r="H14" s="227"/>
    </row>
    <row r="15" spans="1:10" ht="27.75" customHeight="1" x14ac:dyDescent="0.25">
      <c r="A15" s="54"/>
      <c r="B15" s="55"/>
      <c r="C15" s="55"/>
      <c r="D15" s="56"/>
      <c r="E15" s="57"/>
      <c r="F15" s="58" t="s">
        <v>140</v>
      </c>
      <c r="G15" s="58" t="s">
        <v>142</v>
      </c>
      <c r="H15" s="59" t="s">
        <v>43</v>
      </c>
      <c r="J15" s="41"/>
    </row>
    <row r="16" spans="1:10" ht="30.75" customHeight="1" x14ac:dyDescent="0.25">
      <c r="A16" s="217" t="s">
        <v>40</v>
      </c>
      <c r="B16" s="218"/>
      <c r="C16" s="218"/>
      <c r="D16" s="218"/>
      <c r="E16" s="219"/>
      <c r="F16" s="78"/>
      <c r="G16" s="78"/>
      <c r="H16" s="79"/>
      <c r="J16" s="41"/>
    </row>
    <row r="17" spans="1:11" ht="34.5" customHeight="1" x14ac:dyDescent="0.25">
      <c r="A17" s="220" t="s">
        <v>41</v>
      </c>
      <c r="B17" s="221"/>
      <c r="C17" s="221"/>
      <c r="D17" s="221"/>
      <c r="E17" s="222"/>
      <c r="F17" s="80"/>
      <c r="G17" s="80"/>
      <c r="H17" s="75"/>
      <c r="J17" s="41"/>
    </row>
    <row r="18" spans="1:11" s="46" customFormat="1" ht="25.5" customHeight="1" x14ac:dyDescent="0.25">
      <c r="A18" s="225"/>
      <c r="B18" s="226"/>
      <c r="C18" s="226"/>
      <c r="D18" s="226"/>
      <c r="E18" s="226"/>
      <c r="F18" s="227"/>
      <c r="G18" s="227"/>
      <c r="H18" s="227"/>
      <c r="J18" s="81"/>
    </row>
    <row r="19" spans="1:11" s="46" customFormat="1" ht="27.75" customHeight="1" x14ac:dyDescent="0.25">
      <c r="A19" s="54"/>
      <c r="B19" s="55"/>
      <c r="C19" s="55"/>
      <c r="D19" s="56"/>
      <c r="E19" s="57"/>
      <c r="F19" s="58" t="s">
        <v>143</v>
      </c>
      <c r="G19" s="58" t="s">
        <v>142</v>
      </c>
      <c r="H19" s="59" t="s">
        <v>144</v>
      </c>
      <c r="J19" s="81"/>
      <c r="K19" s="81"/>
    </row>
    <row r="20" spans="1:11" s="46" customFormat="1" ht="22.5" customHeight="1" x14ac:dyDescent="0.25">
      <c r="A20" s="228" t="s">
        <v>3</v>
      </c>
      <c r="B20" s="229"/>
      <c r="C20" s="229"/>
      <c r="D20" s="229"/>
      <c r="E20" s="229"/>
      <c r="F20" s="61"/>
      <c r="G20" s="61"/>
      <c r="H20" s="61"/>
      <c r="J20" s="81"/>
    </row>
    <row r="21" spans="1:11" s="46" customFormat="1" ht="33.75" customHeight="1" x14ac:dyDescent="0.25">
      <c r="A21" s="228" t="s">
        <v>4</v>
      </c>
      <c r="B21" s="229"/>
      <c r="C21" s="229"/>
      <c r="D21" s="229"/>
      <c r="E21" s="229"/>
      <c r="F21" s="61"/>
      <c r="G21" s="61"/>
      <c r="H21" s="61"/>
    </row>
    <row r="22" spans="1:11" s="46" customFormat="1" ht="22.5" customHeight="1" x14ac:dyDescent="0.25">
      <c r="A22" s="230" t="s">
        <v>5</v>
      </c>
      <c r="B22" s="231"/>
      <c r="C22" s="231"/>
      <c r="D22" s="231"/>
      <c r="E22" s="231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 x14ac:dyDescent="0.25">
      <c r="A23" s="225"/>
      <c r="B23" s="226"/>
      <c r="C23" s="226"/>
      <c r="D23" s="226"/>
      <c r="E23" s="226"/>
      <c r="F23" s="227"/>
      <c r="G23" s="227"/>
      <c r="H23" s="227"/>
    </row>
    <row r="24" spans="1:11" s="46" customFormat="1" ht="22.5" customHeight="1" x14ac:dyDescent="0.25">
      <c r="A24" s="232" t="s">
        <v>6</v>
      </c>
      <c r="B24" s="229"/>
      <c r="C24" s="229"/>
      <c r="D24" s="229"/>
      <c r="E24" s="229"/>
      <c r="F24" s="61">
        <v>0</v>
      </c>
      <c r="G24" s="61">
        <v>0</v>
      </c>
      <c r="H24" s="61">
        <v>0</v>
      </c>
    </row>
    <row r="25" spans="1:11" s="46" customFormat="1" ht="18" customHeight="1" x14ac:dyDescent="0.25">
      <c r="A25" s="63"/>
      <c r="B25" s="53"/>
      <c r="C25" s="53"/>
      <c r="D25" s="53"/>
      <c r="E25" s="53"/>
    </row>
    <row r="26" spans="1:11" ht="42" customHeight="1" x14ac:dyDescent="0.25">
      <c r="A26" s="223" t="s">
        <v>42</v>
      </c>
      <c r="B26" s="224"/>
      <c r="C26" s="224"/>
      <c r="D26" s="224"/>
      <c r="E26" s="224"/>
      <c r="F26" s="224"/>
      <c r="G26" s="224"/>
      <c r="H26" s="224"/>
    </row>
    <row r="27" spans="1:11" x14ac:dyDescent="0.2">
      <c r="E27" s="83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84"/>
      <c r="F33" s="43"/>
      <c r="G33" s="43"/>
      <c r="H33" s="43"/>
    </row>
    <row r="34" spans="5:8" x14ac:dyDescent="0.2">
      <c r="E34" s="84"/>
      <c r="F34" s="41"/>
      <c r="G34" s="41"/>
      <c r="H34" s="41"/>
    </row>
    <row r="35" spans="5:8" x14ac:dyDescent="0.2">
      <c r="E35" s="84"/>
      <c r="F35" s="41"/>
      <c r="G35" s="41"/>
      <c r="H35" s="41"/>
    </row>
    <row r="36" spans="5:8" x14ac:dyDescent="0.2">
      <c r="E36" s="84"/>
      <c r="F36" s="41"/>
      <c r="G36" s="41"/>
      <c r="H36" s="41"/>
    </row>
    <row r="37" spans="5:8" x14ac:dyDescent="0.2">
      <c r="E37" s="84"/>
      <c r="F37" s="41"/>
      <c r="G37" s="41"/>
      <c r="H37" s="41"/>
    </row>
    <row r="38" spans="5:8" x14ac:dyDescent="0.2">
      <c r="E38" s="84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view="pageBreakPreview" zoomScale="120" zoomScaleSheetLayoutView="120" workbookViewId="0">
      <selection activeCell="B31" sqref="B31"/>
    </sheetView>
  </sheetViews>
  <sheetFormatPr defaultColWidth="11.42578125" defaultRowHeight="12.75" x14ac:dyDescent="0.2"/>
  <cols>
    <col min="1" max="1" width="16" style="16" customWidth="1"/>
    <col min="2" max="3" width="17.5703125" style="16" customWidth="1"/>
    <col min="4" max="4" width="17.5703125" style="47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237" t="s">
        <v>7</v>
      </c>
      <c r="B1" s="237"/>
      <c r="C1" s="237"/>
      <c r="D1" s="237"/>
      <c r="E1" s="237"/>
      <c r="F1" s="237"/>
      <c r="G1" s="237"/>
      <c r="H1" s="237"/>
    </row>
    <row r="2" spans="1:8" s="1" customFormat="1" ht="13.5" thickBot="1" x14ac:dyDescent="0.25">
      <c r="A2" s="8"/>
      <c r="H2" s="9" t="s">
        <v>8</v>
      </c>
    </row>
    <row r="3" spans="1:8" s="1" customFormat="1" ht="26.25" thickBot="1" x14ac:dyDescent="0.25">
      <c r="A3" s="68" t="s">
        <v>9</v>
      </c>
      <c r="B3" s="244">
        <v>2019</v>
      </c>
      <c r="C3" s="245"/>
      <c r="D3" s="245"/>
      <c r="E3" s="245"/>
      <c r="F3" s="245"/>
      <c r="G3" s="245"/>
      <c r="H3" s="246"/>
    </row>
    <row r="4" spans="1:8" s="1" customFormat="1" ht="90" thickBot="1" x14ac:dyDescent="0.25">
      <c r="A4" s="69" t="s">
        <v>10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36</v>
      </c>
      <c r="H4" s="12" t="s">
        <v>17</v>
      </c>
    </row>
    <row r="5" spans="1:8" s="1" customFormat="1" ht="13.5" thickBot="1" x14ac:dyDescent="0.25">
      <c r="A5" s="206">
        <v>634</v>
      </c>
      <c r="B5" s="197"/>
      <c r="C5" s="198"/>
      <c r="D5" s="198"/>
      <c r="E5" s="205">
        <v>38000</v>
      </c>
      <c r="F5" s="198"/>
      <c r="G5" s="198"/>
      <c r="H5" s="199"/>
    </row>
    <row r="6" spans="1:8" s="1" customFormat="1" x14ac:dyDescent="0.2">
      <c r="A6" s="105">
        <v>636</v>
      </c>
      <c r="B6" s="106"/>
      <c r="C6" s="106"/>
      <c r="D6" s="106"/>
      <c r="E6" s="147">
        <v>8045020</v>
      </c>
      <c r="F6" s="106"/>
      <c r="G6" s="106"/>
      <c r="H6" s="110"/>
    </row>
    <row r="7" spans="1:8" s="1" customFormat="1" x14ac:dyDescent="0.2">
      <c r="A7" s="200">
        <v>638</v>
      </c>
      <c r="B7" s="201"/>
      <c r="C7" s="201"/>
      <c r="D7" s="201"/>
      <c r="E7" s="202"/>
      <c r="F7" s="201"/>
      <c r="G7" s="201"/>
      <c r="H7" s="203"/>
    </row>
    <row r="8" spans="1:8" s="1" customFormat="1" x14ac:dyDescent="0.2">
      <c r="A8" s="111">
        <v>641</v>
      </c>
      <c r="B8" s="112"/>
      <c r="C8" s="112">
        <v>100</v>
      </c>
      <c r="D8" s="112"/>
      <c r="E8" s="204"/>
      <c r="F8" s="113"/>
      <c r="G8" s="113"/>
      <c r="H8" s="114"/>
    </row>
    <row r="9" spans="1:8" s="1" customFormat="1" x14ac:dyDescent="0.2">
      <c r="A9" s="115">
        <v>652</v>
      </c>
      <c r="B9" s="116"/>
      <c r="C9" s="116">
        <v>40100</v>
      </c>
      <c r="D9" s="116">
        <v>636150</v>
      </c>
      <c r="E9" s="116"/>
      <c r="F9" s="116"/>
      <c r="G9" s="116"/>
      <c r="H9" s="117"/>
    </row>
    <row r="10" spans="1:8" s="1" customFormat="1" x14ac:dyDescent="0.2">
      <c r="A10" s="115">
        <v>661</v>
      </c>
      <c r="B10" s="116"/>
      <c r="C10" s="116">
        <v>18000</v>
      </c>
      <c r="D10" s="116"/>
      <c r="E10" s="116"/>
      <c r="F10" s="116"/>
      <c r="G10" s="116"/>
      <c r="H10" s="117"/>
    </row>
    <row r="11" spans="1:8" s="1" customFormat="1" x14ac:dyDescent="0.2">
      <c r="A11" s="115">
        <v>663</v>
      </c>
      <c r="B11" s="116"/>
      <c r="C11" s="116"/>
      <c r="D11" s="116"/>
      <c r="E11" s="116"/>
      <c r="F11" s="116">
        <v>55950</v>
      </c>
      <c r="G11" s="116"/>
      <c r="H11" s="117"/>
    </row>
    <row r="12" spans="1:8" s="1" customFormat="1" x14ac:dyDescent="0.2">
      <c r="A12" s="115">
        <v>671</v>
      </c>
      <c r="B12" s="116">
        <v>774906</v>
      </c>
      <c r="C12" s="116"/>
      <c r="D12" s="116"/>
      <c r="E12" s="116"/>
      <c r="F12" s="116"/>
      <c r="G12" s="116"/>
      <c r="H12" s="117"/>
    </row>
    <row r="13" spans="1:8" s="1" customFormat="1" ht="13.5" thickBot="1" x14ac:dyDescent="0.25">
      <c r="A13" s="118">
        <v>922</v>
      </c>
      <c r="B13" s="119"/>
      <c r="C13" s="119"/>
      <c r="D13" s="119"/>
      <c r="E13" s="119"/>
      <c r="F13" s="119"/>
      <c r="G13" s="119"/>
      <c r="H13" s="120"/>
    </row>
    <row r="14" spans="1:8" s="1" customFormat="1" ht="30" customHeight="1" thickBot="1" x14ac:dyDescent="0.25">
      <c r="A14" s="13" t="s">
        <v>18</v>
      </c>
      <c r="B14" s="14">
        <f>SUM(B9:B13)</f>
        <v>774906</v>
      </c>
      <c r="C14" s="14">
        <v>58200</v>
      </c>
      <c r="D14" s="14">
        <f>SUM(D9:D13)</f>
        <v>636150</v>
      </c>
      <c r="E14" s="14">
        <v>8083020</v>
      </c>
      <c r="F14" s="14">
        <f>SUM(F9:F13)</f>
        <v>55950</v>
      </c>
      <c r="G14" s="14">
        <f>SUM(G9:G13)</f>
        <v>0</v>
      </c>
      <c r="H14" s="14">
        <f>SUM(H9:H13)</f>
        <v>0</v>
      </c>
    </row>
    <row r="15" spans="1:8" s="1" customFormat="1" ht="28.5" customHeight="1" thickBot="1" x14ac:dyDescent="0.25">
      <c r="A15" s="13" t="s">
        <v>37</v>
      </c>
      <c r="B15" s="247">
        <f>B14+C14+D14+E14+F14+G14+H14</f>
        <v>9608226</v>
      </c>
      <c r="C15" s="248"/>
      <c r="D15" s="248"/>
      <c r="E15" s="248"/>
      <c r="F15" s="248"/>
      <c r="G15" s="248"/>
      <c r="H15" s="249"/>
    </row>
    <row r="16" spans="1:8" ht="13.5" thickBot="1" x14ac:dyDescent="0.25">
      <c r="A16" s="5"/>
      <c r="B16" s="5"/>
      <c r="C16" s="5"/>
      <c r="D16" s="6"/>
      <c r="E16" s="15"/>
      <c r="H16" s="9"/>
    </row>
    <row r="17" spans="1:8" ht="24" customHeight="1" thickBot="1" x14ac:dyDescent="0.25">
      <c r="A17" s="70" t="s">
        <v>9</v>
      </c>
      <c r="B17" s="244">
        <v>2020</v>
      </c>
      <c r="C17" s="245"/>
      <c r="D17" s="245"/>
      <c r="E17" s="245"/>
      <c r="F17" s="245"/>
      <c r="G17" s="245"/>
      <c r="H17" s="246"/>
    </row>
    <row r="18" spans="1:8" ht="90" thickBot="1" x14ac:dyDescent="0.25">
      <c r="A18" s="71" t="s">
        <v>10</v>
      </c>
      <c r="B18" s="10" t="s">
        <v>11</v>
      </c>
      <c r="C18" s="11" t="s">
        <v>12</v>
      </c>
      <c r="D18" s="11" t="s">
        <v>13</v>
      </c>
      <c r="E18" s="11" t="s">
        <v>14</v>
      </c>
      <c r="F18" s="11" t="s">
        <v>15</v>
      </c>
      <c r="G18" s="11" t="s">
        <v>36</v>
      </c>
      <c r="H18" s="12" t="s">
        <v>17</v>
      </c>
    </row>
    <row r="19" spans="1:8" s="109" customFormat="1" x14ac:dyDescent="0.2">
      <c r="A19" s="121">
        <v>634</v>
      </c>
      <c r="B19" s="106"/>
      <c r="C19" s="106"/>
      <c r="D19" s="106"/>
      <c r="E19" s="147">
        <v>38760</v>
      </c>
      <c r="F19" s="106"/>
      <c r="G19" s="106"/>
      <c r="H19" s="110"/>
    </row>
    <row r="20" spans="1:8" x14ac:dyDescent="0.2">
      <c r="A20" s="111">
        <v>636</v>
      </c>
      <c r="B20" s="122"/>
      <c r="C20" s="116"/>
      <c r="D20" s="123"/>
      <c r="E20" s="122">
        <v>8205920</v>
      </c>
      <c r="F20" s="122"/>
      <c r="G20" s="122"/>
      <c r="H20" s="124"/>
    </row>
    <row r="21" spans="1:8" s="212" customFormat="1" x14ac:dyDescent="0.2">
      <c r="A21" s="111">
        <v>641</v>
      </c>
      <c r="B21" s="122"/>
      <c r="C21" s="116">
        <v>102</v>
      </c>
      <c r="D21" s="123"/>
      <c r="E21" s="122"/>
      <c r="F21" s="122"/>
      <c r="G21" s="122"/>
      <c r="H21" s="124"/>
    </row>
    <row r="22" spans="1:8" x14ac:dyDescent="0.2">
      <c r="A22" s="115">
        <v>652</v>
      </c>
      <c r="B22" s="116"/>
      <c r="C22" s="116">
        <v>40902</v>
      </c>
      <c r="D22" s="116">
        <v>648873</v>
      </c>
      <c r="E22" s="116"/>
      <c r="F22" s="116"/>
      <c r="G22" s="116"/>
      <c r="H22" s="117"/>
    </row>
    <row r="23" spans="1:8" x14ac:dyDescent="0.2">
      <c r="A23" s="115">
        <v>661</v>
      </c>
      <c r="B23" s="116"/>
      <c r="C23" s="116">
        <v>18360</v>
      </c>
      <c r="D23" s="116"/>
      <c r="E23" s="116"/>
      <c r="F23" s="116"/>
      <c r="G23" s="116"/>
      <c r="H23" s="117"/>
    </row>
    <row r="24" spans="1:8" x14ac:dyDescent="0.2">
      <c r="A24" s="115">
        <v>663</v>
      </c>
      <c r="B24" s="116"/>
      <c r="C24" s="116"/>
      <c r="D24" s="116"/>
      <c r="E24" s="116"/>
      <c r="F24" s="116">
        <v>57069</v>
      </c>
      <c r="G24" s="116"/>
      <c r="H24" s="117"/>
    </row>
    <row r="25" spans="1:8" x14ac:dyDescent="0.2">
      <c r="A25" s="115">
        <v>671</v>
      </c>
      <c r="B25" s="116">
        <v>790404</v>
      </c>
      <c r="C25" s="116"/>
      <c r="D25" s="116"/>
      <c r="E25" s="116"/>
      <c r="F25" s="116"/>
      <c r="G25" s="116"/>
      <c r="H25" s="117"/>
    </row>
    <row r="26" spans="1:8" ht="13.5" thickBot="1" x14ac:dyDescent="0.25">
      <c r="A26" s="118">
        <v>721</v>
      </c>
      <c r="B26" s="119"/>
      <c r="C26" s="119"/>
      <c r="D26" s="119"/>
      <c r="E26" s="119"/>
      <c r="F26" s="119"/>
      <c r="G26" s="119"/>
      <c r="H26" s="120"/>
    </row>
    <row r="27" spans="1:8" s="1" customFormat="1" ht="30" customHeight="1" thickBot="1" x14ac:dyDescent="0.25">
      <c r="A27" s="13" t="s">
        <v>18</v>
      </c>
      <c r="B27" s="14">
        <f>SUM(B20:B26)</f>
        <v>790404</v>
      </c>
      <c r="C27" s="14">
        <f>SUM(C20:C26)</f>
        <v>59364</v>
      </c>
      <c r="D27" s="14">
        <f>SUM(D20:D26)</f>
        <v>648873</v>
      </c>
      <c r="E27" s="14">
        <f>SUM(E19:E20)</f>
        <v>8244680</v>
      </c>
      <c r="F27" s="14">
        <f>SUM(F20:F26)</f>
        <v>57069</v>
      </c>
      <c r="G27" s="14">
        <f>SUM(G20:G26)</f>
        <v>0</v>
      </c>
      <c r="H27" s="14">
        <f>SUM(H20:H26)</f>
        <v>0</v>
      </c>
    </row>
    <row r="28" spans="1:8" s="1" customFormat="1" ht="28.5" customHeight="1" thickBot="1" x14ac:dyDescent="0.25">
      <c r="A28" s="13" t="s">
        <v>38</v>
      </c>
      <c r="B28" s="247">
        <f>B27+C27+D27+E27+F27+G27+H27</f>
        <v>9800390</v>
      </c>
      <c r="C28" s="248"/>
      <c r="D28" s="248"/>
      <c r="E28" s="248"/>
      <c r="F28" s="248"/>
      <c r="G28" s="248"/>
      <c r="H28" s="249"/>
    </row>
    <row r="29" spans="1:8" ht="13.5" thickBot="1" x14ac:dyDescent="0.25">
      <c r="D29" s="17"/>
      <c r="E29" s="18"/>
    </row>
    <row r="30" spans="1:8" ht="26.25" thickBot="1" x14ac:dyDescent="0.25">
      <c r="A30" s="70" t="s">
        <v>9</v>
      </c>
      <c r="B30" s="244">
        <v>2021</v>
      </c>
      <c r="C30" s="245"/>
      <c r="D30" s="245"/>
      <c r="E30" s="245"/>
      <c r="F30" s="245"/>
      <c r="G30" s="245"/>
      <c r="H30" s="246"/>
    </row>
    <row r="31" spans="1:8" ht="90" thickBot="1" x14ac:dyDescent="0.25">
      <c r="A31" s="71" t="s">
        <v>10</v>
      </c>
      <c r="B31" s="10" t="s">
        <v>11</v>
      </c>
      <c r="C31" s="11" t="s">
        <v>12</v>
      </c>
      <c r="D31" s="11" t="s">
        <v>13</v>
      </c>
      <c r="E31" s="11" t="s">
        <v>14</v>
      </c>
      <c r="F31" s="11" t="s">
        <v>15</v>
      </c>
      <c r="G31" s="11" t="s">
        <v>36</v>
      </c>
      <c r="H31" s="12" t="s">
        <v>17</v>
      </c>
    </row>
    <row r="32" spans="1:8" s="109" customFormat="1" x14ac:dyDescent="0.2">
      <c r="A32" s="121">
        <v>634</v>
      </c>
      <c r="B32" s="107"/>
      <c r="C32" s="107"/>
      <c r="D32" s="107"/>
      <c r="E32" s="147">
        <v>39536</v>
      </c>
      <c r="F32" s="95"/>
      <c r="G32" s="107"/>
      <c r="H32" s="108"/>
    </row>
    <row r="33" spans="1:8" x14ac:dyDescent="0.2">
      <c r="A33" s="111">
        <v>636</v>
      </c>
      <c r="B33" s="122"/>
      <c r="C33" s="116"/>
      <c r="D33" s="123"/>
      <c r="E33" s="122">
        <v>8370039</v>
      </c>
      <c r="F33" s="122"/>
      <c r="G33" s="122"/>
      <c r="H33" s="124"/>
    </row>
    <row r="34" spans="1:8" s="212" customFormat="1" x14ac:dyDescent="0.2">
      <c r="A34" s="111">
        <v>641</v>
      </c>
      <c r="B34" s="122"/>
      <c r="C34" s="116">
        <v>104</v>
      </c>
      <c r="D34" s="123"/>
      <c r="E34" s="122"/>
      <c r="F34" s="122"/>
      <c r="G34" s="122"/>
      <c r="H34" s="124"/>
    </row>
    <row r="35" spans="1:8" x14ac:dyDescent="0.2">
      <c r="A35" s="115">
        <v>652</v>
      </c>
      <c r="B35" s="116"/>
      <c r="C35" s="116">
        <v>41720</v>
      </c>
      <c r="D35" s="116">
        <v>661850</v>
      </c>
      <c r="E35" s="116"/>
      <c r="F35" s="116"/>
      <c r="G35" s="116"/>
      <c r="H35" s="117"/>
    </row>
    <row r="36" spans="1:8" x14ac:dyDescent="0.2">
      <c r="A36" s="115">
        <v>661</v>
      </c>
      <c r="B36" s="116"/>
      <c r="C36" s="116">
        <v>18727</v>
      </c>
      <c r="D36" s="116"/>
      <c r="E36" s="116"/>
      <c r="F36" s="116"/>
      <c r="G36" s="116"/>
      <c r="H36" s="117"/>
    </row>
    <row r="37" spans="1:8" ht="13.5" customHeight="1" x14ac:dyDescent="0.2">
      <c r="A37" s="115">
        <v>663</v>
      </c>
      <c r="B37" s="116"/>
      <c r="C37" s="116"/>
      <c r="D37" s="116"/>
      <c r="E37" s="116"/>
      <c r="F37" s="116">
        <v>58210</v>
      </c>
      <c r="G37" s="116"/>
      <c r="H37" s="117"/>
    </row>
    <row r="38" spans="1:8" ht="13.5" customHeight="1" x14ac:dyDescent="0.2">
      <c r="A38" s="115">
        <v>671</v>
      </c>
      <c r="B38" s="116">
        <v>806212</v>
      </c>
      <c r="C38" s="116"/>
      <c r="D38" s="116"/>
      <c r="E38" s="116"/>
      <c r="F38" s="116"/>
      <c r="G38" s="116"/>
      <c r="H38" s="117"/>
    </row>
    <row r="39" spans="1:8" ht="13.5" customHeight="1" thickBot="1" x14ac:dyDescent="0.25">
      <c r="A39" s="118">
        <v>721</v>
      </c>
      <c r="B39" s="119"/>
      <c r="C39" s="119"/>
      <c r="D39" s="119"/>
      <c r="E39" s="119"/>
      <c r="F39" s="119"/>
      <c r="G39" s="119"/>
      <c r="H39" s="120"/>
    </row>
    <row r="40" spans="1:8" s="1" customFormat="1" ht="30" customHeight="1" thickBot="1" x14ac:dyDescent="0.25">
      <c r="A40" s="13" t="s">
        <v>18</v>
      </c>
      <c r="B40" s="14">
        <f>SUM(B33:B39)</f>
        <v>806212</v>
      </c>
      <c r="C40" s="14">
        <f>SUM(C33:C39)</f>
        <v>60551</v>
      </c>
      <c r="D40" s="14">
        <f>SUM(D33:D39)</f>
        <v>661850</v>
      </c>
      <c r="E40" s="14">
        <f>SUM(E32:E33)</f>
        <v>8409575</v>
      </c>
      <c r="F40" s="14">
        <f>SUM(F33:F39)</f>
        <v>58210</v>
      </c>
      <c r="G40" s="14">
        <f>SUM(G33:G39)</f>
        <v>0</v>
      </c>
      <c r="H40" s="14">
        <f>SUM(H33:H39)</f>
        <v>0</v>
      </c>
    </row>
    <row r="41" spans="1:8" s="1" customFormat="1" ht="28.5" customHeight="1" thickBot="1" x14ac:dyDescent="0.25">
      <c r="A41" s="13" t="s">
        <v>44</v>
      </c>
      <c r="B41" s="247">
        <f>B40+C40+D40+E40+F40+G40+H40</f>
        <v>9996398</v>
      </c>
      <c r="C41" s="248"/>
      <c r="D41" s="248"/>
      <c r="E41" s="248"/>
      <c r="F41" s="248"/>
      <c r="G41" s="248"/>
      <c r="H41" s="249"/>
    </row>
    <row r="42" spans="1:8" ht="13.5" customHeight="1" x14ac:dyDescent="0.2">
      <c r="C42" s="19"/>
      <c r="D42" s="17"/>
      <c r="E42" s="20"/>
    </row>
    <row r="43" spans="1:8" ht="13.5" customHeight="1" x14ac:dyDescent="0.2">
      <c r="C43" s="19"/>
      <c r="D43" s="21"/>
      <c r="E43" s="22"/>
    </row>
    <row r="44" spans="1:8" ht="13.5" customHeight="1" x14ac:dyDescent="0.2">
      <c r="D44" s="23"/>
      <c r="E44" s="24"/>
    </row>
    <row r="45" spans="1:8" ht="13.5" customHeight="1" x14ac:dyDescent="0.2">
      <c r="D45" s="25"/>
      <c r="E45" s="26"/>
    </row>
    <row r="46" spans="1:8" ht="13.5" customHeight="1" x14ac:dyDescent="0.2">
      <c r="D46" s="17"/>
      <c r="E46" s="18"/>
    </row>
    <row r="47" spans="1:8" ht="28.5" customHeight="1" x14ac:dyDescent="0.2">
      <c r="C47" s="19"/>
      <c r="D47" s="17"/>
      <c r="E47" s="27"/>
    </row>
    <row r="48" spans="1:8" ht="13.5" customHeight="1" x14ac:dyDescent="0.2">
      <c r="C48" s="19"/>
      <c r="D48" s="17"/>
      <c r="E48" s="22"/>
    </row>
    <row r="49" spans="2:5" ht="13.5" customHeight="1" x14ac:dyDescent="0.2">
      <c r="D49" s="17"/>
      <c r="E49" s="18"/>
    </row>
    <row r="50" spans="2:5" ht="13.5" customHeight="1" x14ac:dyDescent="0.2">
      <c r="D50" s="17"/>
      <c r="E50" s="26"/>
    </row>
    <row r="51" spans="2:5" ht="13.5" customHeight="1" x14ac:dyDescent="0.2">
      <c r="D51" s="17"/>
      <c r="E51" s="18"/>
    </row>
    <row r="52" spans="2:5" ht="22.5" customHeight="1" x14ac:dyDescent="0.2">
      <c r="D52" s="17"/>
      <c r="E52" s="28"/>
    </row>
    <row r="53" spans="2:5" ht="13.5" customHeight="1" x14ac:dyDescent="0.2">
      <c r="D53" s="23"/>
      <c r="E53" s="24"/>
    </row>
    <row r="54" spans="2:5" ht="13.5" customHeight="1" x14ac:dyDescent="0.2">
      <c r="B54" s="19"/>
      <c r="D54" s="23"/>
      <c r="E54" s="29"/>
    </row>
    <row r="55" spans="2:5" ht="13.5" customHeight="1" x14ac:dyDescent="0.2">
      <c r="C55" s="19"/>
      <c r="D55" s="23"/>
      <c r="E55" s="30"/>
    </row>
    <row r="56" spans="2:5" ht="13.5" customHeight="1" x14ac:dyDescent="0.2">
      <c r="C56" s="19"/>
      <c r="D56" s="25"/>
      <c r="E56" s="22"/>
    </row>
    <row r="57" spans="2:5" ht="13.5" customHeight="1" x14ac:dyDescent="0.2">
      <c r="D57" s="17"/>
      <c r="E57" s="18"/>
    </row>
    <row r="58" spans="2:5" ht="13.5" customHeight="1" x14ac:dyDescent="0.2">
      <c r="B58" s="19"/>
      <c r="D58" s="17"/>
      <c r="E58" s="20"/>
    </row>
    <row r="59" spans="2:5" ht="13.5" customHeight="1" x14ac:dyDescent="0.2">
      <c r="C59" s="19"/>
      <c r="D59" s="17"/>
      <c r="E59" s="29"/>
    </row>
    <row r="60" spans="2:5" ht="13.5" customHeight="1" x14ac:dyDescent="0.2">
      <c r="C60" s="19"/>
      <c r="D60" s="25"/>
      <c r="E60" s="22"/>
    </row>
    <row r="61" spans="2:5" ht="13.5" customHeight="1" x14ac:dyDescent="0.2">
      <c r="D61" s="23"/>
      <c r="E61" s="18"/>
    </row>
    <row r="62" spans="2:5" ht="13.5" customHeight="1" x14ac:dyDescent="0.2">
      <c r="C62" s="19"/>
      <c r="D62" s="23"/>
      <c r="E62" s="29"/>
    </row>
    <row r="63" spans="2:5" ht="22.5" customHeight="1" x14ac:dyDescent="0.2">
      <c r="D63" s="25"/>
      <c r="E63" s="28"/>
    </row>
    <row r="64" spans="2:5" ht="13.5" customHeight="1" x14ac:dyDescent="0.2">
      <c r="D64" s="17"/>
      <c r="E64" s="18"/>
    </row>
    <row r="65" spans="1:5" ht="13.5" customHeight="1" x14ac:dyDescent="0.2">
      <c r="D65" s="25"/>
      <c r="E65" s="22"/>
    </row>
    <row r="66" spans="1:5" ht="13.5" customHeight="1" x14ac:dyDescent="0.2">
      <c r="D66" s="17"/>
      <c r="E66" s="18"/>
    </row>
    <row r="67" spans="1:5" ht="13.5" customHeight="1" x14ac:dyDescent="0.2">
      <c r="D67" s="17"/>
      <c r="E67" s="18"/>
    </row>
    <row r="68" spans="1:5" ht="13.5" customHeight="1" x14ac:dyDescent="0.2">
      <c r="A68" s="19"/>
      <c r="D68" s="31"/>
      <c r="E68" s="29"/>
    </row>
    <row r="69" spans="1:5" ht="13.5" customHeight="1" x14ac:dyDescent="0.2">
      <c r="B69" s="19"/>
      <c r="C69" s="19"/>
      <c r="D69" s="32"/>
      <c r="E69" s="29"/>
    </row>
    <row r="70" spans="1:5" ht="13.5" customHeight="1" x14ac:dyDescent="0.2">
      <c r="B70" s="19"/>
      <c r="C70" s="19"/>
      <c r="D70" s="32"/>
      <c r="E70" s="20"/>
    </row>
    <row r="71" spans="1:5" ht="13.5" customHeight="1" x14ac:dyDescent="0.2">
      <c r="B71" s="19"/>
      <c r="C71" s="19"/>
      <c r="D71" s="25"/>
      <c r="E71" s="26"/>
    </row>
    <row r="72" spans="1:5" x14ac:dyDescent="0.2">
      <c r="D72" s="17"/>
      <c r="E72" s="18"/>
    </row>
    <row r="73" spans="1:5" x14ac:dyDescent="0.2">
      <c r="B73" s="19"/>
      <c r="D73" s="17"/>
      <c r="E73" s="29"/>
    </row>
    <row r="74" spans="1:5" x14ac:dyDescent="0.2">
      <c r="C74" s="19"/>
      <c r="D74" s="17"/>
      <c r="E74" s="20"/>
    </row>
    <row r="75" spans="1:5" x14ac:dyDescent="0.2">
      <c r="C75" s="19"/>
      <c r="D75" s="25"/>
      <c r="E75" s="22"/>
    </row>
    <row r="76" spans="1:5" x14ac:dyDescent="0.2">
      <c r="D76" s="17"/>
      <c r="E76" s="18"/>
    </row>
    <row r="77" spans="1:5" x14ac:dyDescent="0.2">
      <c r="D77" s="17"/>
      <c r="E77" s="18"/>
    </row>
    <row r="78" spans="1:5" x14ac:dyDescent="0.2">
      <c r="D78" s="33"/>
      <c r="E78" s="34"/>
    </row>
    <row r="79" spans="1:5" x14ac:dyDescent="0.2">
      <c r="D79" s="17"/>
      <c r="E79" s="18"/>
    </row>
    <row r="80" spans="1:5" x14ac:dyDescent="0.2">
      <c r="D80" s="17"/>
      <c r="E80" s="18"/>
    </row>
    <row r="81" spans="1:5" x14ac:dyDescent="0.2">
      <c r="D81" s="17"/>
      <c r="E81" s="18"/>
    </row>
    <row r="82" spans="1:5" x14ac:dyDescent="0.2">
      <c r="D82" s="25"/>
      <c r="E82" s="22"/>
    </row>
    <row r="83" spans="1:5" x14ac:dyDescent="0.2">
      <c r="D83" s="17"/>
      <c r="E83" s="18"/>
    </row>
    <row r="84" spans="1:5" x14ac:dyDescent="0.2">
      <c r="D84" s="25"/>
      <c r="E84" s="22"/>
    </row>
    <row r="85" spans="1:5" x14ac:dyDescent="0.2">
      <c r="D85" s="17"/>
      <c r="E85" s="18"/>
    </row>
    <row r="86" spans="1:5" x14ac:dyDescent="0.2">
      <c r="D86" s="17"/>
      <c r="E86" s="18"/>
    </row>
    <row r="87" spans="1:5" x14ac:dyDescent="0.2">
      <c r="D87" s="17"/>
      <c r="E87" s="18"/>
    </row>
    <row r="88" spans="1:5" x14ac:dyDescent="0.2">
      <c r="D88" s="17"/>
      <c r="E88" s="18"/>
    </row>
    <row r="89" spans="1:5" ht="28.5" customHeight="1" x14ac:dyDescent="0.2">
      <c r="A89" s="35"/>
      <c r="B89" s="35"/>
      <c r="C89" s="35"/>
      <c r="D89" s="36"/>
      <c r="E89" s="37"/>
    </row>
    <row r="90" spans="1:5" x14ac:dyDescent="0.2">
      <c r="C90" s="19"/>
      <c r="D90" s="17"/>
      <c r="E90" s="20"/>
    </row>
    <row r="91" spans="1:5" x14ac:dyDescent="0.2">
      <c r="D91" s="38"/>
      <c r="E91" s="39"/>
    </row>
    <row r="92" spans="1:5" x14ac:dyDescent="0.2">
      <c r="D92" s="17"/>
      <c r="E92" s="18"/>
    </row>
    <row r="93" spans="1:5" x14ac:dyDescent="0.2">
      <c r="D93" s="33"/>
      <c r="E93" s="34"/>
    </row>
    <row r="94" spans="1:5" x14ac:dyDescent="0.2">
      <c r="D94" s="33"/>
      <c r="E94" s="34"/>
    </row>
    <row r="95" spans="1:5" x14ac:dyDescent="0.2">
      <c r="D95" s="17"/>
      <c r="E95" s="18"/>
    </row>
    <row r="96" spans="1:5" x14ac:dyDescent="0.2">
      <c r="D96" s="25"/>
      <c r="E96" s="22"/>
    </row>
    <row r="97" spans="3:5" x14ac:dyDescent="0.2">
      <c r="D97" s="17"/>
      <c r="E97" s="18"/>
    </row>
    <row r="98" spans="3:5" x14ac:dyDescent="0.2">
      <c r="D98" s="17"/>
      <c r="E98" s="18"/>
    </row>
    <row r="99" spans="3:5" x14ac:dyDescent="0.2">
      <c r="D99" s="25"/>
      <c r="E99" s="22"/>
    </row>
    <row r="100" spans="3:5" x14ac:dyDescent="0.2">
      <c r="D100" s="17"/>
      <c r="E100" s="18"/>
    </row>
    <row r="101" spans="3:5" x14ac:dyDescent="0.2">
      <c r="D101" s="33"/>
      <c r="E101" s="34"/>
    </row>
    <row r="102" spans="3:5" x14ac:dyDescent="0.2">
      <c r="D102" s="25"/>
      <c r="E102" s="39"/>
    </row>
    <row r="103" spans="3:5" x14ac:dyDescent="0.2">
      <c r="D103" s="23"/>
      <c r="E103" s="34"/>
    </row>
    <row r="104" spans="3:5" x14ac:dyDescent="0.2">
      <c r="D104" s="25"/>
      <c r="E104" s="22"/>
    </row>
    <row r="105" spans="3:5" x14ac:dyDescent="0.2">
      <c r="D105" s="17"/>
      <c r="E105" s="18"/>
    </row>
    <row r="106" spans="3:5" x14ac:dyDescent="0.2">
      <c r="C106" s="19"/>
      <c r="D106" s="17"/>
      <c r="E106" s="20"/>
    </row>
    <row r="107" spans="3:5" x14ac:dyDescent="0.2">
      <c r="D107" s="23"/>
      <c r="E107" s="22"/>
    </row>
    <row r="108" spans="3:5" x14ac:dyDescent="0.2">
      <c r="D108" s="23"/>
      <c r="E108" s="34"/>
    </row>
    <row r="109" spans="3:5" x14ac:dyDescent="0.2">
      <c r="C109" s="19"/>
      <c r="D109" s="23"/>
      <c r="E109" s="40"/>
    </row>
    <row r="110" spans="3:5" x14ac:dyDescent="0.2">
      <c r="C110" s="19"/>
      <c r="D110" s="25"/>
      <c r="E110" s="26"/>
    </row>
    <row r="111" spans="3:5" x14ac:dyDescent="0.2">
      <c r="D111" s="17"/>
      <c r="E111" s="18"/>
    </row>
    <row r="112" spans="3:5" x14ac:dyDescent="0.2">
      <c r="D112" s="38"/>
      <c r="E112" s="41"/>
    </row>
    <row r="113" spans="1:5" ht="11.25" customHeight="1" x14ac:dyDescent="0.2">
      <c r="D113" s="33"/>
      <c r="E113" s="34"/>
    </row>
    <row r="114" spans="1:5" ht="24" customHeight="1" x14ac:dyDescent="0.2">
      <c r="B114" s="19"/>
      <c r="D114" s="33"/>
      <c r="E114" s="42"/>
    </row>
    <row r="115" spans="1:5" ht="15" customHeight="1" x14ac:dyDescent="0.2">
      <c r="C115" s="19"/>
      <c r="D115" s="33"/>
      <c r="E115" s="42"/>
    </row>
    <row r="116" spans="1:5" ht="11.25" customHeight="1" x14ac:dyDescent="0.2">
      <c r="D116" s="38"/>
      <c r="E116" s="39"/>
    </row>
    <row r="117" spans="1:5" x14ac:dyDescent="0.2">
      <c r="D117" s="33"/>
      <c r="E117" s="34"/>
    </row>
    <row r="118" spans="1:5" ht="13.5" customHeight="1" x14ac:dyDescent="0.2">
      <c r="B118" s="19"/>
      <c r="D118" s="33"/>
      <c r="E118" s="43"/>
    </row>
    <row r="119" spans="1:5" ht="12.75" customHeight="1" x14ac:dyDescent="0.2">
      <c r="C119" s="19"/>
      <c r="D119" s="33"/>
      <c r="E119" s="20"/>
    </row>
    <row r="120" spans="1:5" ht="12.75" customHeight="1" x14ac:dyDescent="0.2">
      <c r="C120" s="19"/>
      <c r="D120" s="25"/>
      <c r="E120" s="26"/>
    </row>
    <row r="121" spans="1:5" x14ac:dyDescent="0.2">
      <c r="D121" s="17"/>
      <c r="E121" s="18"/>
    </row>
    <row r="122" spans="1:5" x14ac:dyDescent="0.2">
      <c r="C122" s="19"/>
      <c r="D122" s="17"/>
      <c r="E122" s="40"/>
    </row>
    <row r="123" spans="1:5" x14ac:dyDescent="0.2">
      <c r="D123" s="38"/>
      <c r="E123" s="39"/>
    </row>
    <row r="124" spans="1:5" x14ac:dyDescent="0.2">
      <c r="D124" s="33"/>
      <c r="E124" s="34"/>
    </row>
    <row r="125" spans="1:5" x14ac:dyDescent="0.2">
      <c r="D125" s="17"/>
      <c r="E125" s="18"/>
    </row>
    <row r="126" spans="1:5" ht="19.5" customHeight="1" x14ac:dyDescent="0.2">
      <c r="A126" s="44"/>
      <c r="B126" s="5"/>
      <c r="C126" s="5"/>
      <c r="D126" s="5"/>
      <c r="E126" s="29"/>
    </row>
    <row r="127" spans="1:5" ht="15" customHeight="1" x14ac:dyDescent="0.2">
      <c r="A127" s="19"/>
      <c r="D127" s="31"/>
      <c r="E127" s="29"/>
    </row>
    <row r="128" spans="1:5" x14ac:dyDescent="0.2">
      <c r="A128" s="19"/>
      <c r="B128" s="19"/>
      <c r="D128" s="31"/>
      <c r="E128" s="20"/>
    </row>
    <row r="129" spans="1:5" x14ac:dyDescent="0.2">
      <c r="C129" s="19"/>
      <c r="D129" s="17"/>
      <c r="E129" s="29"/>
    </row>
    <row r="130" spans="1:5" x14ac:dyDescent="0.2">
      <c r="D130" s="21"/>
      <c r="E130" s="22"/>
    </row>
    <row r="131" spans="1:5" x14ac:dyDescent="0.2">
      <c r="B131" s="19"/>
      <c r="D131" s="17"/>
      <c r="E131" s="20"/>
    </row>
    <row r="132" spans="1:5" x14ac:dyDescent="0.2">
      <c r="C132" s="19"/>
      <c r="D132" s="17"/>
      <c r="E132" s="20"/>
    </row>
    <row r="133" spans="1:5" x14ac:dyDescent="0.2">
      <c r="D133" s="25"/>
      <c r="E133" s="26"/>
    </row>
    <row r="134" spans="1:5" ht="22.5" customHeight="1" x14ac:dyDescent="0.2">
      <c r="C134" s="19"/>
      <c r="D134" s="17"/>
      <c r="E134" s="27"/>
    </row>
    <row r="135" spans="1:5" x14ac:dyDescent="0.2">
      <c r="D135" s="17"/>
      <c r="E135" s="26"/>
    </row>
    <row r="136" spans="1:5" x14ac:dyDescent="0.2">
      <c r="B136" s="19"/>
      <c r="D136" s="23"/>
      <c r="E136" s="29"/>
    </row>
    <row r="137" spans="1:5" x14ac:dyDescent="0.2">
      <c r="C137" s="19"/>
      <c r="D137" s="23"/>
      <c r="E137" s="30"/>
    </row>
    <row r="138" spans="1:5" x14ac:dyDescent="0.2">
      <c r="D138" s="25"/>
      <c r="E138" s="22"/>
    </row>
    <row r="139" spans="1:5" ht="13.5" customHeight="1" x14ac:dyDescent="0.2">
      <c r="A139" s="19"/>
      <c r="D139" s="31"/>
      <c r="E139" s="29"/>
    </row>
    <row r="140" spans="1:5" ht="13.5" customHeight="1" x14ac:dyDescent="0.2">
      <c r="B140" s="19"/>
      <c r="D140" s="17"/>
      <c r="E140" s="29"/>
    </row>
    <row r="141" spans="1:5" ht="13.5" customHeight="1" x14ac:dyDescent="0.2">
      <c r="C141" s="19"/>
      <c r="D141" s="17"/>
      <c r="E141" s="20"/>
    </row>
    <row r="142" spans="1:5" x14ac:dyDescent="0.2">
      <c r="C142" s="19"/>
      <c r="D142" s="25"/>
      <c r="E142" s="22"/>
    </row>
    <row r="143" spans="1:5" x14ac:dyDescent="0.2">
      <c r="C143" s="19"/>
      <c r="D143" s="17"/>
      <c r="E143" s="20"/>
    </row>
    <row r="144" spans="1:5" x14ac:dyDescent="0.2">
      <c r="D144" s="38"/>
      <c r="E144" s="39"/>
    </row>
    <row r="145" spans="1:5" x14ac:dyDescent="0.2">
      <c r="C145" s="19"/>
      <c r="D145" s="23"/>
      <c r="E145" s="40"/>
    </row>
    <row r="146" spans="1:5" x14ac:dyDescent="0.2">
      <c r="C146" s="19"/>
      <c r="D146" s="25"/>
      <c r="E146" s="26"/>
    </row>
    <row r="147" spans="1:5" x14ac:dyDescent="0.2">
      <c r="D147" s="38"/>
      <c r="E147" s="45"/>
    </row>
    <row r="148" spans="1:5" x14ac:dyDescent="0.2">
      <c r="B148" s="19"/>
      <c r="D148" s="33"/>
      <c r="E148" s="43"/>
    </row>
    <row r="149" spans="1:5" x14ac:dyDescent="0.2">
      <c r="C149" s="19"/>
      <c r="D149" s="33"/>
      <c r="E149" s="20"/>
    </row>
    <row r="150" spans="1:5" x14ac:dyDescent="0.2">
      <c r="C150" s="19"/>
      <c r="D150" s="25"/>
      <c r="E150" s="26"/>
    </row>
    <row r="151" spans="1:5" x14ac:dyDescent="0.2">
      <c r="C151" s="19"/>
      <c r="D151" s="25"/>
      <c r="E151" s="26"/>
    </row>
    <row r="152" spans="1:5" x14ac:dyDescent="0.2">
      <c r="D152" s="17"/>
      <c r="E152" s="18"/>
    </row>
    <row r="153" spans="1:5" s="46" customFormat="1" ht="18" customHeight="1" x14ac:dyDescent="0.25">
      <c r="A153" s="242"/>
      <c r="B153" s="243"/>
      <c r="C153" s="243"/>
      <c r="D153" s="243"/>
      <c r="E153" s="243"/>
    </row>
    <row r="154" spans="1:5" ht="28.5" customHeight="1" x14ac:dyDescent="0.2">
      <c r="A154" s="35"/>
      <c r="B154" s="35"/>
      <c r="C154" s="35"/>
      <c r="D154" s="36"/>
      <c r="E154" s="37"/>
    </row>
    <row r="156" spans="1:5" ht="15.75" x14ac:dyDescent="0.2">
      <c r="A156" s="48"/>
      <c r="B156" s="19"/>
      <c r="C156" s="19"/>
      <c r="D156" s="49"/>
      <c r="E156" s="4"/>
    </row>
    <row r="157" spans="1:5" x14ac:dyDescent="0.2">
      <c r="A157" s="19"/>
      <c r="B157" s="19"/>
      <c r="C157" s="19"/>
      <c r="D157" s="49"/>
      <c r="E157" s="4"/>
    </row>
    <row r="158" spans="1:5" ht="17.25" customHeight="1" x14ac:dyDescent="0.2">
      <c r="A158" s="19"/>
      <c r="B158" s="19"/>
      <c r="C158" s="19"/>
      <c r="D158" s="49"/>
      <c r="E158" s="4"/>
    </row>
    <row r="159" spans="1:5" ht="13.5" customHeight="1" x14ac:dyDescent="0.2">
      <c r="A159" s="19"/>
      <c r="B159" s="19"/>
      <c r="C159" s="19"/>
      <c r="D159" s="49"/>
      <c r="E159" s="4"/>
    </row>
    <row r="160" spans="1:5" x14ac:dyDescent="0.2">
      <c r="A160" s="19"/>
      <c r="B160" s="19"/>
      <c r="C160" s="19"/>
      <c r="D160" s="49"/>
      <c r="E160" s="4"/>
    </row>
    <row r="161" spans="1:5" x14ac:dyDescent="0.2">
      <c r="A161" s="19"/>
      <c r="B161" s="19"/>
      <c r="C161" s="19"/>
    </row>
    <row r="162" spans="1:5" x14ac:dyDescent="0.2">
      <c r="A162" s="19"/>
      <c r="B162" s="19"/>
      <c r="C162" s="19"/>
      <c r="D162" s="49"/>
      <c r="E162" s="4"/>
    </row>
    <row r="163" spans="1:5" x14ac:dyDescent="0.2">
      <c r="A163" s="19"/>
      <c r="B163" s="19"/>
      <c r="C163" s="19"/>
      <c r="D163" s="49"/>
      <c r="E163" s="50"/>
    </row>
    <row r="164" spans="1:5" x14ac:dyDescent="0.2">
      <c r="A164" s="19"/>
      <c r="B164" s="19"/>
      <c r="C164" s="19"/>
      <c r="D164" s="49"/>
      <c r="E164" s="4"/>
    </row>
    <row r="165" spans="1:5" ht="22.5" customHeight="1" x14ac:dyDescent="0.2">
      <c r="A165" s="19"/>
      <c r="B165" s="19"/>
      <c r="C165" s="19"/>
      <c r="D165" s="49"/>
      <c r="E165" s="27"/>
    </row>
    <row r="166" spans="1:5" ht="22.5" customHeight="1" x14ac:dyDescent="0.2">
      <c r="D166" s="25"/>
      <c r="E166" s="28"/>
    </row>
  </sheetData>
  <mergeCells count="8">
    <mergeCell ref="A153:E153"/>
    <mergeCell ref="B3:H3"/>
    <mergeCell ref="B41:H41"/>
    <mergeCell ref="A1:H1"/>
    <mergeCell ref="B15:H15"/>
    <mergeCell ref="B17:H17"/>
    <mergeCell ref="B28:H28"/>
    <mergeCell ref="B30:H3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58" firstPageNumber="2" orientation="landscape" useFirstPageNumber="1" r:id="rId1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57"/>
  <sheetViews>
    <sheetView zoomScale="80" zoomScaleNormal="80" workbookViewId="0">
      <selection activeCell="N124" sqref="N124"/>
    </sheetView>
  </sheetViews>
  <sheetFormatPr defaultColWidth="11.42578125" defaultRowHeight="12.75" x14ac:dyDescent="0.2"/>
  <cols>
    <col min="1" max="1" width="20.28515625" style="66" customWidth="1"/>
    <col min="2" max="2" width="44" style="67" customWidth="1"/>
    <col min="3" max="3" width="16" style="2" customWidth="1"/>
    <col min="4" max="4" width="17.85546875" style="2" bestFit="1" customWidth="1"/>
    <col min="5" max="5" width="14" style="2" bestFit="1" customWidth="1"/>
    <col min="6" max="6" width="14.5703125" style="2" bestFit="1" customWidth="1"/>
    <col min="7" max="7" width="14.7109375" style="2" customWidth="1"/>
    <col min="8" max="8" width="12.28515625" style="2" customWidth="1"/>
    <col min="9" max="9" width="14.28515625" style="2" customWidth="1"/>
    <col min="10" max="10" width="10" style="2" customWidth="1"/>
    <col min="11" max="11" width="15.7109375" style="2" customWidth="1"/>
    <col min="12" max="12" width="17.85546875" style="2" bestFit="1" customWidth="1"/>
    <col min="13" max="16384" width="11.42578125" style="3"/>
  </cols>
  <sheetData>
    <row r="1" spans="1:63" ht="24" customHeight="1" thickBot="1" x14ac:dyDescent="0.25">
      <c r="A1" s="250" t="s">
        <v>19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63" s="4" customFormat="1" ht="68.25" thickBot="1" x14ac:dyDescent="0.25">
      <c r="A2" s="142" t="s">
        <v>20</v>
      </c>
      <c r="B2" s="143" t="s">
        <v>21</v>
      </c>
      <c r="C2" s="144" t="s">
        <v>118</v>
      </c>
      <c r="D2" s="145" t="s">
        <v>11</v>
      </c>
      <c r="E2" s="145" t="s">
        <v>12</v>
      </c>
      <c r="F2" s="145" t="s">
        <v>13</v>
      </c>
      <c r="G2" s="145" t="s">
        <v>14</v>
      </c>
      <c r="H2" s="145" t="s">
        <v>22</v>
      </c>
      <c r="I2" s="145" t="s">
        <v>16</v>
      </c>
      <c r="J2" s="145" t="s">
        <v>17</v>
      </c>
      <c r="K2" s="144" t="s">
        <v>119</v>
      </c>
      <c r="L2" s="146" t="s">
        <v>45</v>
      </c>
    </row>
    <row r="3" spans="1:63" x14ac:dyDescent="0.2">
      <c r="A3" s="94"/>
      <c r="B3" s="158" t="s">
        <v>76</v>
      </c>
      <c r="C3" s="129"/>
      <c r="D3" s="129"/>
      <c r="E3" s="129"/>
      <c r="F3" s="129"/>
      <c r="G3" s="129"/>
      <c r="H3" s="129"/>
      <c r="I3" s="129"/>
      <c r="J3" s="129"/>
      <c r="K3" s="129"/>
      <c r="L3" s="131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</row>
    <row r="4" spans="1:63" s="4" customFormat="1" ht="25.5" x14ac:dyDescent="0.2">
      <c r="A4" s="96"/>
      <c r="B4" s="86" t="s">
        <v>46</v>
      </c>
      <c r="C4" s="132"/>
      <c r="D4" s="132"/>
      <c r="E4" s="132"/>
      <c r="F4" s="132"/>
      <c r="G4" s="132"/>
      <c r="H4" s="132"/>
      <c r="I4" s="132"/>
      <c r="J4" s="132"/>
      <c r="K4" s="132"/>
      <c r="L4" s="133"/>
    </row>
    <row r="5" spans="1:63" x14ac:dyDescent="0.2">
      <c r="A5" s="96"/>
      <c r="B5" s="87" t="s">
        <v>47</v>
      </c>
      <c r="C5" s="134"/>
      <c r="D5" s="134"/>
      <c r="E5" s="134"/>
      <c r="F5" s="134"/>
      <c r="G5" s="134"/>
      <c r="H5" s="134"/>
      <c r="I5" s="134"/>
      <c r="J5" s="134"/>
      <c r="K5" s="134"/>
      <c r="L5" s="135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</row>
    <row r="6" spans="1:63" s="4" customFormat="1" x14ac:dyDescent="0.2">
      <c r="A6" s="96"/>
      <c r="B6" s="88" t="s">
        <v>64</v>
      </c>
      <c r="C6" s="156">
        <f>SUM(C7+C52+C69+C89+C131)</f>
        <v>9608226</v>
      </c>
      <c r="D6" s="156">
        <f t="shared" ref="D6:L6" si="0">SUM(D7+D52+D69+D89+D131)</f>
        <v>774906</v>
      </c>
      <c r="E6" s="156">
        <f t="shared" si="0"/>
        <v>58000</v>
      </c>
      <c r="F6" s="156">
        <f t="shared" si="0"/>
        <v>636150</v>
      </c>
      <c r="G6" s="156">
        <f t="shared" si="0"/>
        <v>8083020</v>
      </c>
      <c r="H6" s="156">
        <f t="shared" si="0"/>
        <v>55950</v>
      </c>
      <c r="I6" s="156">
        <f t="shared" si="0"/>
        <v>0</v>
      </c>
      <c r="J6" s="156">
        <f t="shared" si="0"/>
        <v>0</v>
      </c>
      <c r="K6" s="156">
        <f t="shared" si="0"/>
        <v>9800390.5199999996</v>
      </c>
      <c r="L6" s="156">
        <f t="shared" si="0"/>
        <v>9996398.3303999994</v>
      </c>
    </row>
    <row r="7" spans="1:63" s="4" customFormat="1" x14ac:dyDescent="0.2">
      <c r="A7" s="140" t="s">
        <v>84</v>
      </c>
      <c r="B7" s="179" t="s">
        <v>85</v>
      </c>
      <c r="C7" s="150">
        <f t="shared" ref="C7:J7" si="1">SUM(C8+C31)</f>
        <v>774906</v>
      </c>
      <c r="D7" s="150">
        <f t="shared" si="1"/>
        <v>774906</v>
      </c>
      <c r="E7" s="150">
        <f t="shared" si="1"/>
        <v>0</v>
      </c>
      <c r="F7" s="150">
        <f t="shared" si="1"/>
        <v>0</v>
      </c>
      <c r="G7" s="150">
        <f t="shared" si="1"/>
        <v>0</v>
      </c>
      <c r="H7" s="150">
        <f t="shared" si="1"/>
        <v>0</v>
      </c>
      <c r="I7" s="150">
        <f t="shared" si="1"/>
        <v>0</v>
      </c>
      <c r="J7" s="150">
        <f t="shared" si="1"/>
        <v>0</v>
      </c>
      <c r="K7" s="150">
        <f>SUM(C7/100)*102</f>
        <v>790404.12</v>
      </c>
      <c r="L7" s="151">
        <f>SUM(K7/100)*102</f>
        <v>806212.20239999995</v>
      </c>
    </row>
    <row r="8" spans="1:63" s="4" customFormat="1" x14ac:dyDescent="0.2">
      <c r="A8" s="98" t="s">
        <v>50</v>
      </c>
      <c r="B8" s="90" t="s">
        <v>51</v>
      </c>
      <c r="C8" s="150">
        <f>SUM(C9+C21)</f>
        <v>265130</v>
      </c>
      <c r="D8" s="150">
        <f t="shared" ref="D8:J8" si="2">SUM(D9+D21)</f>
        <v>265130</v>
      </c>
      <c r="E8" s="150">
        <f t="shared" si="2"/>
        <v>0</v>
      </c>
      <c r="F8" s="150">
        <f t="shared" si="2"/>
        <v>0</v>
      </c>
      <c r="G8" s="150">
        <f t="shared" si="2"/>
        <v>0</v>
      </c>
      <c r="H8" s="150">
        <f t="shared" si="2"/>
        <v>0</v>
      </c>
      <c r="I8" s="150">
        <f t="shared" si="2"/>
        <v>0</v>
      </c>
      <c r="J8" s="150">
        <f t="shared" si="2"/>
        <v>0</v>
      </c>
      <c r="K8" s="150">
        <f t="shared" ref="K8:K71" si="3">SUM(C8/100)*102</f>
        <v>270432.60000000003</v>
      </c>
      <c r="L8" s="151">
        <f t="shared" ref="L8:L71" si="4">SUM(K8/100)*102</f>
        <v>275841.25200000004</v>
      </c>
    </row>
    <row r="9" spans="1:63" s="4" customFormat="1" x14ac:dyDescent="0.2">
      <c r="A9" s="98" t="s">
        <v>86</v>
      </c>
      <c r="B9" s="90" t="s">
        <v>87</v>
      </c>
      <c r="C9" s="150">
        <f>SUM(C10)</f>
        <v>31430</v>
      </c>
      <c r="D9" s="150">
        <f t="shared" ref="D9:J9" si="5">SUM(D10)</f>
        <v>31430</v>
      </c>
      <c r="E9" s="150">
        <f t="shared" si="5"/>
        <v>0</v>
      </c>
      <c r="F9" s="150">
        <f t="shared" si="5"/>
        <v>0</v>
      </c>
      <c r="G9" s="150">
        <f t="shared" si="5"/>
        <v>0</v>
      </c>
      <c r="H9" s="150">
        <f t="shared" si="5"/>
        <v>0</v>
      </c>
      <c r="I9" s="150">
        <f t="shared" si="5"/>
        <v>0</v>
      </c>
      <c r="J9" s="150">
        <f t="shared" si="5"/>
        <v>0</v>
      </c>
      <c r="K9" s="150">
        <f t="shared" si="3"/>
        <v>32058.600000000002</v>
      </c>
      <c r="L9" s="151">
        <f t="shared" si="4"/>
        <v>32699.772000000001</v>
      </c>
    </row>
    <row r="10" spans="1:63" s="4" customFormat="1" x14ac:dyDescent="0.2">
      <c r="A10" s="185" t="s">
        <v>83</v>
      </c>
      <c r="B10" s="186" t="s">
        <v>81</v>
      </c>
      <c r="C10" s="195">
        <f>SUM(C11+C15)</f>
        <v>31430</v>
      </c>
      <c r="D10" s="195">
        <f t="shared" ref="D10:J10" si="6">SUM(D11+D15)</f>
        <v>31430</v>
      </c>
      <c r="E10" s="195">
        <f t="shared" si="6"/>
        <v>0</v>
      </c>
      <c r="F10" s="195">
        <f t="shared" si="6"/>
        <v>0</v>
      </c>
      <c r="G10" s="195">
        <f t="shared" si="6"/>
        <v>0</v>
      </c>
      <c r="H10" s="195">
        <f t="shared" si="6"/>
        <v>0</v>
      </c>
      <c r="I10" s="195">
        <f t="shared" si="6"/>
        <v>0</v>
      </c>
      <c r="J10" s="195">
        <f t="shared" si="6"/>
        <v>0</v>
      </c>
      <c r="K10" s="195">
        <f t="shared" si="3"/>
        <v>32058.600000000002</v>
      </c>
      <c r="L10" s="216">
        <f t="shared" si="4"/>
        <v>32699.772000000001</v>
      </c>
    </row>
    <row r="11" spans="1:63" s="4" customFormat="1" x14ac:dyDescent="0.2">
      <c r="A11" s="178" t="s">
        <v>48</v>
      </c>
      <c r="B11" s="179" t="s">
        <v>49</v>
      </c>
      <c r="C11" s="150">
        <f>SUM(C12)</f>
        <v>5930</v>
      </c>
      <c r="D11" s="150">
        <f t="shared" ref="D11:J11" si="7">SUM(D12)</f>
        <v>5930</v>
      </c>
      <c r="E11" s="150">
        <f t="shared" si="7"/>
        <v>0</v>
      </c>
      <c r="F11" s="150">
        <f t="shared" si="7"/>
        <v>0</v>
      </c>
      <c r="G11" s="150">
        <f t="shared" si="7"/>
        <v>0</v>
      </c>
      <c r="H11" s="150">
        <f t="shared" si="7"/>
        <v>0</v>
      </c>
      <c r="I11" s="150">
        <f t="shared" si="7"/>
        <v>0</v>
      </c>
      <c r="J11" s="150">
        <f t="shared" si="7"/>
        <v>0</v>
      </c>
      <c r="K11" s="150">
        <f t="shared" si="3"/>
        <v>6048.5999999999995</v>
      </c>
      <c r="L11" s="151">
        <f t="shared" si="4"/>
        <v>6169.5720000000001</v>
      </c>
    </row>
    <row r="12" spans="1:63" s="4" customFormat="1" x14ac:dyDescent="0.2">
      <c r="A12" s="178">
        <v>32</v>
      </c>
      <c r="B12" s="179" t="s">
        <v>133</v>
      </c>
      <c r="C12" s="150">
        <f>SUM(C13:C14)</f>
        <v>5930</v>
      </c>
      <c r="D12" s="150">
        <f t="shared" ref="D12:J12" si="8">SUM(D13:D14)</f>
        <v>5930</v>
      </c>
      <c r="E12" s="150">
        <f t="shared" si="8"/>
        <v>0</v>
      </c>
      <c r="F12" s="150">
        <f t="shared" si="8"/>
        <v>0</v>
      </c>
      <c r="G12" s="150">
        <f t="shared" si="8"/>
        <v>0</v>
      </c>
      <c r="H12" s="150">
        <f t="shared" si="8"/>
        <v>0</v>
      </c>
      <c r="I12" s="150">
        <f t="shared" si="8"/>
        <v>0</v>
      </c>
      <c r="J12" s="150">
        <f t="shared" si="8"/>
        <v>0</v>
      </c>
      <c r="K12" s="150">
        <f t="shared" si="3"/>
        <v>6048.5999999999995</v>
      </c>
      <c r="L12" s="151">
        <f t="shared" si="4"/>
        <v>6169.5720000000001</v>
      </c>
    </row>
    <row r="13" spans="1:63" x14ac:dyDescent="0.2">
      <c r="A13" s="100">
        <v>321</v>
      </c>
      <c r="B13" s="93" t="s">
        <v>26</v>
      </c>
      <c r="C13" s="136">
        <f>SUM(D13:J13)</f>
        <v>3930</v>
      </c>
      <c r="D13" s="134">
        <v>3930</v>
      </c>
      <c r="E13" s="134"/>
      <c r="F13" s="134"/>
      <c r="G13" s="134"/>
      <c r="H13" s="134"/>
      <c r="I13" s="134"/>
      <c r="J13" s="160"/>
      <c r="K13" s="180"/>
      <c r="L13" s="213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</row>
    <row r="14" spans="1:63" x14ac:dyDescent="0.2">
      <c r="A14" s="101">
        <v>329</v>
      </c>
      <c r="B14" s="102" t="s">
        <v>29</v>
      </c>
      <c r="C14" s="136">
        <f>SUM(D14:J14)</f>
        <v>2000</v>
      </c>
      <c r="D14" s="134">
        <v>2000</v>
      </c>
      <c r="E14" s="134"/>
      <c r="F14" s="134"/>
      <c r="G14" s="134"/>
      <c r="H14" s="134"/>
      <c r="I14" s="134"/>
      <c r="J14" s="160"/>
      <c r="K14" s="180"/>
      <c r="L14" s="213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</row>
    <row r="15" spans="1:63" s="4" customFormat="1" ht="25.5" x14ac:dyDescent="0.2">
      <c r="A15" s="97" t="s">
        <v>53</v>
      </c>
      <c r="B15" s="89" t="s">
        <v>54</v>
      </c>
      <c r="C15" s="165">
        <f>SUM(C16)</f>
        <v>25500</v>
      </c>
      <c r="D15" s="165">
        <f t="shared" ref="D15:J15" si="9">SUM(D16)</f>
        <v>25500</v>
      </c>
      <c r="E15" s="165">
        <f t="shared" si="9"/>
        <v>0</v>
      </c>
      <c r="F15" s="165">
        <f t="shared" si="9"/>
        <v>0</v>
      </c>
      <c r="G15" s="165">
        <f t="shared" si="9"/>
        <v>0</v>
      </c>
      <c r="H15" s="165">
        <f t="shared" si="9"/>
        <v>0</v>
      </c>
      <c r="I15" s="165">
        <f t="shared" si="9"/>
        <v>0</v>
      </c>
      <c r="J15" s="165">
        <f t="shared" si="9"/>
        <v>0</v>
      </c>
      <c r="K15" s="150">
        <f t="shared" si="3"/>
        <v>26010</v>
      </c>
      <c r="L15" s="151">
        <f t="shared" si="4"/>
        <v>26530.2</v>
      </c>
    </row>
    <row r="16" spans="1:63" s="4" customFormat="1" x14ac:dyDescent="0.2">
      <c r="A16" s="178">
        <v>32</v>
      </c>
      <c r="B16" s="179" t="s">
        <v>133</v>
      </c>
      <c r="C16" s="150">
        <f>SUM(C17:C20)</f>
        <v>25500</v>
      </c>
      <c r="D16" s="150">
        <f t="shared" ref="D16:J16" si="10">SUM(D17:D20)</f>
        <v>25500</v>
      </c>
      <c r="E16" s="150">
        <f t="shared" si="10"/>
        <v>0</v>
      </c>
      <c r="F16" s="150">
        <f t="shared" si="10"/>
        <v>0</v>
      </c>
      <c r="G16" s="150">
        <f t="shared" si="10"/>
        <v>0</v>
      </c>
      <c r="H16" s="150">
        <f t="shared" si="10"/>
        <v>0</v>
      </c>
      <c r="I16" s="150">
        <f t="shared" si="10"/>
        <v>0</v>
      </c>
      <c r="J16" s="150">
        <f t="shared" si="10"/>
        <v>0</v>
      </c>
      <c r="K16" s="150">
        <f t="shared" si="3"/>
        <v>26010</v>
      </c>
      <c r="L16" s="151">
        <f t="shared" si="4"/>
        <v>26530.2</v>
      </c>
    </row>
    <row r="17" spans="1:63" s="4" customFormat="1" x14ac:dyDescent="0.2">
      <c r="A17" s="176">
        <v>321</v>
      </c>
      <c r="B17" s="177" t="s">
        <v>26</v>
      </c>
      <c r="C17" s="134">
        <f>SUM(D17:J17)</f>
        <v>4000</v>
      </c>
      <c r="D17" s="134">
        <v>4000</v>
      </c>
      <c r="E17" s="132"/>
      <c r="F17" s="132"/>
      <c r="G17" s="132"/>
      <c r="H17" s="132"/>
      <c r="I17" s="132"/>
      <c r="J17" s="180"/>
      <c r="K17" s="180"/>
      <c r="L17" s="213"/>
    </row>
    <row r="18" spans="1:63" s="4" customFormat="1" x14ac:dyDescent="0.2">
      <c r="A18" s="176">
        <v>322</v>
      </c>
      <c r="B18" s="177" t="s">
        <v>27</v>
      </c>
      <c r="C18" s="134">
        <f t="shared" ref="C18:C20" si="11">SUM(D18:J18)</f>
        <v>1000</v>
      </c>
      <c r="D18" s="134">
        <v>1000</v>
      </c>
      <c r="E18" s="132"/>
      <c r="F18" s="132"/>
      <c r="G18" s="132"/>
      <c r="H18" s="132"/>
      <c r="I18" s="132"/>
      <c r="J18" s="180"/>
      <c r="K18" s="180"/>
      <c r="L18" s="213"/>
    </row>
    <row r="19" spans="1:63" s="4" customFormat="1" x14ac:dyDescent="0.2">
      <c r="A19" s="176">
        <v>329</v>
      </c>
      <c r="B19" s="177" t="s">
        <v>120</v>
      </c>
      <c r="C19" s="134">
        <f t="shared" si="11"/>
        <v>10500</v>
      </c>
      <c r="D19" s="134">
        <v>10500</v>
      </c>
      <c r="E19" s="132"/>
      <c r="F19" s="132"/>
      <c r="G19" s="132"/>
      <c r="H19" s="132"/>
      <c r="I19" s="132"/>
      <c r="J19" s="180"/>
      <c r="K19" s="180"/>
      <c r="L19" s="213"/>
    </row>
    <row r="20" spans="1:63" s="4" customFormat="1" x14ac:dyDescent="0.2">
      <c r="A20" s="176">
        <v>329</v>
      </c>
      <c r="B20" s="177" t="s">
        <v>121</v>
      </c>
      <c r="C20" s="134">
        <f t="shared" si="11"/>
        <v>10000</v>
      </c>
      <c r="D20" s="134">
        <v>10000</v>
      </c>
      <c r="E20" s="132"/>
      <c r="F20" s="132"/>
      <c r="G20" s="132"/>
      <c r="H20" s="132"/>
      <c r="I20" s="132"/>
      <c r="J20" s="180"/>
      <c r="K20" s="180"/>
      <c r="L20" s="213"/>
    </row>
    <row r="21" spans="1:63" s="155" customFormat="1" x14ac:dyDescent="0.2">
      <c r="A21" s="153" t="s">
        <v>62</v>
      </c>
      <c r="B21" s="154" t="s">
        <v>88</v>
      </c>
      <c r="C21" s="150">
        <f>SUM(C22)</f>
        <v>233700</v>
      </c>
      <c r="D21" s="150">
        <f t="shared" ref="D21:J22" si="12">SUM(D22)</f>
        <v>233700</v>
      </c>
      <c r="E21" s="150">
        <f t="shared" si="12"/>
        <v>0</v>
      </c>
      <c r="F21" s="150">
        <f t="shared" si="12"/>
        <v>0</v>
      </c>
      <c r="G21" s="150">
        <f t="shared" si="12"/>
        <v>0</v>
      </c>
      <c r="H21" s="150">
        <f t="shared" si="12"/>
        <v>0</v>
      </c>
      <c r="I21" s="150">
        <f t="shared" si="12"/>
        <v>0</v>
      </c>
      <c r="J21" s="150">
        <f t="shared" si="12"/>
        <v>0</v>
      </c>
      <c r="K21" s="150">
        <f t="shared" si="3"/>
        <v>238374</v>
      </c>
      <c r="L21" s="151">
        <f t="shared" si="4"/>
        <v>243141.47999999998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s="4" customFormat="1" x14ac:dyDescent="0.2">
      <c r="A22" s="187" t="s">
        <v>69</v>
      </c>
      <c r="B22" s="188" t="s">
        <v>70</v>
      </c>
      <c r="C22" s="195">
        <f>SUM(C23)</f>
        <v>233700</v>
      </c>
      <c r="D22" s="195">
        <f t="shared" si="12"/>
        <v>233700</v>
      </c>
      <c r="E22" s="195">
        <f t="shared" si="12"/>
        <v>0</v>
      </c>
      <c r="F22" s="195">
        <f t="shared" si="12"/>
        <v>0</v>
      </c>
      <c r="G22" s="195">
        <f t="shared" si="12"/>
        <v>0</v>
      </c>
      <c r="H22" s="195">
        <f t="shared" si="12"/>
        <v>0</v>
      </c>
      <c r="I22" s="195">
        <f t="shared" si="12"/>
        <v>0</v>
      </c>
      <c r="J22" s="195">
        <f t="shared" si="12"/>
        <v>0</v>
      </c>
      <c r="K22" s="195">
        <f t="shared" si="3"/>
        <v>238374</v>
      </c>
      <c r="L22" s="216">
        <f t="shared" si="4"/>
        <v>243141.47999999998</v>
      </c>
    </row>
    <row r="23" spans="1:63" x14ac:dyDescent="0.2">
      <c r="A23" s="140" t="s">
        <v>66</v>
      </c>
      <c r="B23" s="141" t="s">
        <v>57</v>
      </c>
      <c r="C23" s="170">
        <f>SUM(C24+C28)</f>
        <v>233700</v>
      </c>
      <c r="D23" s="170">
        <f t="shared" ref="D23:J23" si="13">SUM(D24+D28)</f>
        <v>233700</v>
      </c>
      <c r="E23" s="170">
        <f t="shared" si="13"/>
        <v>0</v>
      </c>
      <c r="F23" s="170">
        <f t="shared" si="13"/>
        <v>0</v>
      </c>
      <c r="G23" s="170">
        <f t="shared" si="13"/>
        <v>0</v>
      </c>
      <c r="H23" s="170">
        <f t="shared" si="13"/>
        <v>0</v>
      </c>
      <c r="I23" s="170">
        <f t="shared" si="13"/>
        <v>0</v>
      </c>
      <c r="J23" s="170">
        <f t="shared" si="13"/>
        <v>0</v>
      </c>
      <c r="K23" s="150">
        <f t="shared" si="3"/>
        <v>238374</v>
      </c>
      <c r="L23" s="151">
        <f t="shared" si="4"/>
        <v>243141.47999999998</v>
      </c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</row>
    <row r="24" spans="1:63" s="211" customFormat="1" x14ac:dyDescent="0.2">
      <c r="A24" s="140">
        <v>31</v>
      </c>
      <c r="B24" s="141" t="s">
        <v>134</v>
      </c>
      <c r="C24" s="170">
        <f>SUM(C25:C27)</f>
        <v>230700</v>
      </c>
      <c r="D24" s="170">
        <f t="shared" ref="D24:J24" si="14">SUM(D25:D27)</f>
        <v>230700</v>
      </c>
      <c r="E24" s="170">
        <f t="shared" si="14"/>
        <v>0</v>
      </c>
      <c r="F24" s="170">
        <f t="shared" si="14"/>
        <v>0</v>
      </c>
      <c r="G24" s="170">
        <f t="shared" si="14"/>
        <v>0</v>
      </c>
      <c r="H24" s="170">
        <f t="shared" si="14"/>
        <v>0</v>
      </c>
      <c r="I24" s="170">
        <f t="shared" si="14"/>
        <v>0</v>
      </c>
      <c r="J24" s="170">
        <f t="shared" si="14"/>
        <v>0</v>
      </c>
      <c r="K24" s="150">
        <f t="shared" si="3"/>
        <v>235314</v>
      </c>
      <c r="L24" s="151">
        <f t="shared" si="4"/>
        <v>240020.28</v>
      </c>
    </row>
    <row r="25" spans="1:63" x14ac:dyDescent="0.2">
      <c r="A25" s="101">
        <v>311</v>
      </c>
      <c r="B25" s="102" t="s">
        <v>23</v>
      </c>
      <c r="C25" s="136">
        <f t="shared" ref="C25:C26" si="15">SUM(D25:J25)</f>
        <v>187000</v>
      </c>
      <c r="D25" s="134">
        <v>187000</v>
      </c>
      <c r="E25" s="134"/>
      <c r="F25" s="134"/>
      <c r="G25" s="134"/>
      <c r="H25" s="134"/>
      <c r="I25" s="134"/>
      <c r="J25" s="160"/>
      <c r="K25" s="180"/>
      <c r="L25" s="213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</row>
    <row r="26" spans="1:63" x14ac:dyDescent="0.2">
      <c r="A26" s="101">
        <v>312</v>
      </c>
      <c r="B26" s="102" t="s">
        <v>24</v>
      </c>
      <c r="C26" s="136">
        <f t="shared" si="15"/>
        <v>11700</v>
      </c>
      <c r="D26" s="134">
        <v>11700</v>
      </c>
      <c r="E26" s="134"/>
      <c r="F26" s="134"/>
      <c r="G26" s="134"/>
      <c r="H26" s="134"/>
      <c r="I26" s="134"/>
      <c r="J26" s="160"/>
      <c r="K26" s="180"/>
      <c r="L26" s="213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</row>
    <row r="27" spans="1:63" x14ac:dyDescent="0.2">
      <c r="A27" s="101">
        <v>313</v>
      </c>
      <c r="B27" s="102" t="s">
        <v>25</v>
      </c>
      <c r="C27" s="136">
        <f>SUM(D27:J27)</f>
        <v>32000</v>
      </c>
      <c r="D27" s="134">
        <v>32000</v>
      </c>
      <c r="E27" s="134"/>
      <c r="F27" s="134"/>
      <c r="G27" s="134"/>
      <c r="H27" s="134"/>
      <c r="I27" s="134"/>
      <c r="J27" s="160"/>
      <c r="K27" s="180"/>
      <c r="L27" s="213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</row>
    <row r="28" spans="1:63" s="4" customFormat="1" x14ac:dyDescent="0.2">
      <c r="A28" s="178">
        <v>32</v>
      </c>
      <c r="B28" s="179" t="s">
        <v>133</v>
      </c>
      <c r="C28" s="150">
        <f>SUM(C29)</f>
        <v>3000</v>
      </c>
      <c r="D28" s="150">
        <f t="shared" ref="D28:J28" si="16">SUM(D29)</f>
        <v>3000</v>
      </c>
      <c r="E28" s="150">
        <f t="shared" si="16"/>
        <v>0</v>
      </c>
      <c r="F28" s="150">
        <f t="shared" si="16"/>
        <v>0</v>
      </c>
      <c r="G28" s="150">
        <f t="shared" si="16"/>
        <v>0</v>
      </c>
      <c r="H28" s="150">
        <f t="shared" si="16"/>
        <v>0</v>
      </c>
      <c r="I28" s="150">
        <f t="shared" si="16"/>
        <v>0</v>
      </c>
      <c r="J28" s="150">
        <f t="shared" si="16"/>
        <v>0</v>
      </c>
      <c r="K28" s="150">
        <f t="shared" si="3"/>
        <v>3060</v>
      </c>
      <c r="L28" s="151">
        <f t="shared" si="4"/>
        <v>3121.2000000000003</v>
      </c>
    </row>
    <row r="29" spans="1:63" s="4" customFormat="1" x14ac:dyDescent="0.2">
      <c r="A29" s="175">
        <v>321</v>
      </c>
      <c r="B29" s="174" t="s">
        <v>26</v>
      </c>
      <c r="C29" s="134">
        <f>SUM(D29:J29)</f>
        <v>3000</v>
      </c>
      <c r="D29" s="134">
        <v>3000</v>
      </c>
      <c r="E29" s="132"/>
      <c r="F29" s="132"/>
      <c r="G29" s="132"/>
      <c r="H29" s="132"/>
      <c r="I29" s="132"/>
      <c r="J29" s="180"/>
      <c r="K29" s="180"/>
      <c r="L29" s="213"/>
    </row>
    <row r="30" spans="1:63" s="85" customFormat="1" x14ac:dyDescent="0.2">
      <c r="A30" s="101"/>
      <c r="B30" s="102"/>
      <c r="C30" s="136"/>
      <c r="D30" s="134"/>
      <c r="E30" s="134"/>
      <c r="F30" s="134"/>
      <c r="G30" s="134"/>
      <c r="H30" s="134"/>
      <c r="I30" s="134"/>
      <c r="J30" s="160"/>
      <c r="K30" s="180"/>
      <c r="L30" s="213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</row>
    <row r="31" spans="1:63" s="155" customFormat="1" ht="25.5" x14ac:dyDescent="0.2">
      <c r="A31" s="140" t="s">
        <v>52</v>
      </c>
      <c r="B31" s="141" t="s">
        <v>89</v>
      </c>
      <c r="C31" s="150">
        <f>SUM(C32+C48)</f>
        <v>509776</v>
      </c>
      <c r="D31" s="150">
        <f t="shared" ref="D31:J31" si="17">SUM(D32+D48)</f>
        <v>509776</v>
      </c>
      <c r="E31" s="150">
        <f t="shared" si="17"/>
        <v>0</v>
      </c>
      <c r="F31" s="150">
        <f t="shared" si="17"/>
        <v>0</v>
      </c>
      <c r="G31" s="150">
        <f t="shared" si="17"/>
        <v>0</v>
      </c>
      <c r="H31" s="150">
        <f t="shared" si="17"/>
        <v>0</v>
      </c>
      <c r="I31" s="150">
        <f t="shared" si="17"/>
        <v>0</v>
      </c>
      <c r="J31" s="150">
        <f t="shared" si="17"/>
        <v>0</v>
      </c>
      <c r="K31" s="150">
        <f t="shared" si="3"/>
        <v>519971.52</v>
      </c>
      <c r="L31" s="151">
        <f t="shared" si="4"/>
        <v>530370.95040000009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s="4" customFormat="1" x14ac:dyDescent="0.2">
      <c r="A32" s="189" t="s">
        <v>83</v>
      </c>
      <c r="B32" s="190" t="s">
        <v>81</v>
      </c>
      <c r="C32" s="195">
        <f>SUM(C33+C44)</f>
        <v>485276</v>
      </c>
      <c r="D32" s="195">
        <f t="shared" ref="D32:J32" si="18">SUM(D33+D44)</f>
        <v>485276</v>
      </c>
      <c r="E32" s="195">
        <f t="shared" si="18"/>
        <v>0</v>
      </c>
      <c r="F32" s="195">
        <f t="shared" si="18"/>
        <v>0</v>
      </c>
      <c r="G32" s="195">
        <f t="shared" si="18"/>
        <v>0</v>
      </c>
      <c r="H32" s="195">
        <f t="shared" si="18"/>
        <v>0</v>
      </c>
      <c r="I32" s="195">
        <f t="shared" si="18"/>
        <v>0</v>
      </c>
      <c r="J32" s="195">
        <f t="shared" si="18"/>
        <v>0</v>
      </c>
      <c r="K32" s="195">
        <f t="shared" si="3"/>
        <v>494981.52</v>
      </c>
      <c r="L32" s="216">
        <f t="shared" si="4"/>
        <v>504881.15039999998</v>
      </c>
    </row>
    <row r="33" spans="1:63" s="125" customFormat="1" x14ac:dyDescent="0.2">
      <c r="A33" s="169" t="s">
        <v>48</v>
      </c>
      <c r="B33" s="162" t="s">
        <v>90</v>
      </c>
      <c r="C33" s="150">
        <f>SUM(C34+C39+C41)</f>
        <v>210226</v>
      </c>
      <c r="D33" s="150">
        <f t="shared" ref="D33:J33" si="19">SUM(D34+D39+D41)</f>
        <v>210226</v>
      </c>
      <c r="E33" s="150">
        <f t="shared" si="19"/>
        <v>0</v>
      </c>
      <c r="F33" s="150">
        <f t="shared" si="19"/>
        <v>0</v>
      </c>
      <c r="G33" s="150">
        <f t="shared" si="19"/>
        <v>0</v>
      </c>
      <c r="H33" s="150">
        <f t="shared" si="19"/>
        <v>0</v>
      </c>
      <c r="I33" s="150">
        <f t="shared" si="19"/>
        <v>0</v>
      </c>
      <c r="J33" s="150">
        <f t="shared" si="19"/>
        <v>0</v>
      </c>
      <c r="K33" s="150">
        <f t="shared" si="3"/>
        <v>214430.52000000002</v>
      </c>
      <c r="L33" s="151">
        <f t="shared" si="4"/>
        <v>218719.13040000002</v>
      </c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</row>
    <row r="34" spans="1:63" s="4" customFormat="1" x14ac:dyDescent="0.2">
      <c r="A34" s="178">
        <v>32</v>
      </c>
      <c r="B34" s="179" t="s">
        <v>133</v>
      </c>
      <c r="C34" s="150">
        <f>SUM(C35:C38)</f>
        <v>204300</v>
      </c>
      <c r="D34" s="150">
        <f t="shared" ref="D34:J34" si="20">SUM(D35:D38)</f>
        <v>204300</v>
      </c>
      <c r="E34" s="150">
        <f t="shared" si="20"/>
        <v>0</v>
      </c>
      <c r="F34" s="150">
        <f t="shared" si="20"/>
        <v>0</v>
      </c>
      <c r="G34" s="150">
        <f t="shared" si="20"/>
        <v>0</v>
      </c>
      <c r="H34" s="150">
        <f t="shared" si="20"/>
        <v>0</v>
      </c>
      <c r="I34" s="150">
        <f t="shared" si="20"/>
        <v>0</v>
      </c>
      <c r="J34" s="150">
        <f t="shared" si="20"/>
        <v>0</v>
      </c>
      <c r="K34" s="150">
        <f t="shared" si="3"/>
        <v>208386</v>
      </c>
      <c r="L34" s="151">
        <f t="shared" si="4"/>
        <v>212553.72</v>
      </c>
    </row>
    <row r="35" spans="1:63" s="85" customFormat="1" x14ac:dyDescent="0.2">
      <c r="A35" s="176">
        <v>321</v>
      </c>
      <c r="B35" s="177" t="s">
        <v>26</v>
      </c>
      <c r="C35" s="134">
        <f>SUM(D35:J35)</f>
        <v>21600</v>
      </c>
      <c r="D35" s="134">
        <v>21600</v>
      </c>
      <c r="E35" s="134"/>
      <c r="F35" s="134"/>
      <c r="G35" s="134"/>
      <c r="H35" s="134"/>
      <c r="I35" s="134"/>
      <c r="J35" s="160"/>
      <c r="K35" s="180"/>
      <c r="L35" s="213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</row>
    <row r="36" spans="1:63" s="85" customFormat="1" x14ac:dyDescent="0.2">
      <c r="A36" s="176">
        <v>322</v>
      </c>
      <c r="B36" s="177" t="s">
        <v>27</v>
      </c>
      <c r="C36" s="134">
        <f t="shared" ref="C36:C38" si="21">SUM(D36:J36)</f>
        <v>66700</v>
      </c>
      <c r="D36" s="134">
        <v>66700</v>
      </c>
      <c r="E36" s="134"/>
      <c r="F36" s="134"/>
      <c r="G36" s="134"/>
      <c r="H36" s="134"/>
      <c r="I36" s="134"/>
      <c r="J36" s="160"/>
      <c r="K36" s="180"/>
      <c r="L36" s="213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</row>
    <row r="37" spans="1:63" s="152" customFormat="1" x14ac:dyDescent="0.2">
      <c r="A37" s="176">
        <v>323</v>
      </c>
      <c r="B37" s="177" t="s">
        <v>28</v>
      </c>
      <c r="C37" s="134">
        <f t="shared" si="21"/>
        <v>110300</v>
      </c>
      <c r="D37" s="160">
        <v>110300</v>
      </c>
      <c r="E37" s="180">
        <f t="shared" ref="E37:J37" si="22">SUM(E38)</f>
        <v>0</v>
      </c>
      <c r="F37" s="180">
        <f t="shared" si="22"/>
        <v>0</v>
      </c>
      <c r="G37" s="180">
        <f t="shared" si="22"/>
        <v>0</v>
      </c>
      <c r="H37" s="180">
        <f t="shared" si="22"/>
        <v>0</v>
      </c>
      <c r="I37" s="180">
        <f t="shared" si="22"/>
        <v>0</v>
      </c>
      <c r="J37" s="180">
        <f t="shared" si="22"/>
        <v>0</v>
      </c>
      <c r="K37" s="180"/>
      <c r="L37" s="213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</row>
    <row r="38" spans="1:63" s="149" customFormat="1" x14ac:dyDescent="0.2">
      <c r="A38" s="176">
        <v>329</v>
      </c>
      <c r="B38" s="177" t="s">
        <v>29</v>
      </c>
      <c r="C38" s="134">
        <f t="shared" si="21"/>
        <v>5700</v>
      </c>
      <c r="D38" s="134">
        <v>5700</v>
      </c>
      <c r="E38" s="132">
        <f t="shared" ref="E38:J38" si="23">SUM(E40)</f>
        <v>0</v>
      </c>
      <c r="F38" s="132">
        <f t="shared" si="23"/>
        <v>0</v>
      </c>
      <c r="G38" s="132">
        <f t="shared" si="23"/>
        <v>0</v>
      </c>
      <c r="H38" s="132">
        <f t="shared" si="23"/>
        <v>0</v>
      </c>
      <c r="I38" s="132">
        <f t="shared" si="23"/>
        <v>0</v>
      </c>
      <c r="J38" s="180">
        <f t="shared" si="23"/>
        <v>0</v>
      </c>
      <c r="K38" s="180"/>
      <c r="L38" s="213"/>
    </row>
    <row r="39" spans="1:63" s="4" customFormat="1" x14ac:dyDescent="0.2">
      <c r="A39" s="98">
        <v>34</v>
      </c>
      <c r="B39" s="90" t="s">
        <v>135</v>
      </c>
      <c r="C39" s="165">
        <f>SUM(C40)</f>
        <v>4000</v>
      </c>
      <c r="D39" s="165">
        <f t="shared" ref="D39:J39" si="24">SUM(D40)</f>
        <v>4000</v>
      </c>
      <c r="E39" s="165">
        <f t="shared" si="24"/>
        <v>0</v>
      </c>
      <c r="F39" s="165">
        <f t="shared" si="24"/>
        <v>0</v>
      </c>
      <c r="G39" s="165">
        <f t="shared" si="24"/>
        <v>0</v>
      </c>
      <c r="H39" s="165">
        <f t="shared" si="24"/>
        <v>0</v>
      </c>
      <c r="I39" s="165">
        <f t="shared" si="24"/>
        <v>0</v>
      </c>
      <c r="J39" s="165">
        <f t="shared" si="24"/>
        <v>0</v>
      </c>
      <c r="K39" s="150">
        <f t="shared" si="3"/>
        <v>4080</v>
      </c>
      <c r="L39" s="151">
        <f t="shared" si="4"/>
        <v>4161.5999999999995</v>
      </c>
    </row>
    <row r="40" spans="1:63" s="85" customFormat="1" x14ac:dyDescent="0.2">
      <c r="A40" s="101">
        <v>343</v>
      </c>
      <c r="B40" s="102" t="s">
        <v>91</v>
      </c>
      <c r="C40" s="136">
        <f>SUM(D40:J40)</f>
        <v>4000</v>
      </c>
      <c r="D40" s="134">
        <v>4000</v>
      </c>
      <c r="E40" s="134"/>
      <c r="F40" s="134"/>
      <c r="G40" s="134"/>
      <c r="H40" s="134"/>
      <c r="I40" s="134"/>
      <c r="J40" s="160"/>
      <c r="K40" s="180"/>
      <c r="L40" s="213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</row>
    <row r="41" spans="1:63" s="4" customFormat="1" ht="25.5" x14ac:dyDescent="0.2">
      <c r="A41" s="97">
        <v>42</v>
      </c>
      <c r="B41" s="89" t="s">
        <v>136</v>
      </c>
      <c r="C41" s="165">
        <f>SUM(C42)</f>
        <v>1926</v>
      </c>
      <c r="D41" s="165">
        <f t="shared" ref="D41:J41" si="25">SUM(D42)</f>
        <v>1926</v>
      </c>
      <c r="E41" s="165">
        <f t="shared" si="25"/>
        <v>0</v>
      </c>
      <c r="F41" s="165">
        <f t="shared" si="25"/>
        <v>0</v>
      </c>
      <c r="G41" s="165">
        <f t="shared" si="25"/>
        <v>0</v>
      </c>
      <c r="H41" s="165">
        <f t="shared" si="25"/>
        <v>0</v>
      </c>
      <c r="I41" s="165">
        <f t="shared" si="25"/>
        <v>0</v>
      </c>
      <c r="J41" s="165">
        <f t="shared" si="25"/>
        <v>0</v>
      </c>
      <c r="K41" s="150">
        <f t="shared" si="3"/>
        <v>1964.5200000000002</v>
      </c>
      <c r="L41" s="151">
        <f t="shared" si="4"/>
        <v>2003.8104000000003</v>
      </c>
    </row>
    <row r="42" spans="1:63" s="159" customFormat="1" x14ac:dyDescent="0.2">
      <c r="A42" s="101">
        <v>422</v>
      </c>
      <c r="B42" s="102" t="s">
        <v>31</v>
      </c>
      <c r="C42" s="136">
        <f>SUM(D42:J42)</f>
        <v>1926</v>
      </c>
      <c r="D42" s="134">
        <v>1926</v>
      </c>
      <c r="E42" s="134"/>
      <c r="F42" s="134"/>
      <c r="G42" s="134"/>
      <c r="H42" s="134"/>
      <c r="I42" s="134"/>
      <c r="J42" s="134"/>
      <c r="K42" s="180"/>
      <c r="L42" s="213"/>
    </row>
    <row r="43" spans="1:63" s="85" customFormat="1" x14ac:dyDescent="0.2">
      <c r="A43" s="101"/>
      <c r="B43" s="102"/>
      <c r="C43" s="134"/>
      <c r="D43" s="134"/>
      <c r="E43" s="134"/>
      <c r="F43" s="134"/>
      <c r="G43" s="134"/>
      <c r="H43" s="134"/>
      <c r="I43" s="134"/>
      <c r="J43" s="134"/>
      <c r="K43" s="180"/>
      <c r="L43" s="213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</row>
    <row r="44" spans="1:63" s="85" customFormat="1" ht="25.5" x14ac:dyDescent="0.2">
      <c r="A44" s="99" t="s">
        <v>53</v>
      </c>
      <c r="B44" s="91" t="s">
        <v>54</v>
      </c>
      <c r="C44" s="165">
        <f>SUM(C45)</f>
        <v>275050</v>
      </c>
      <c r="D44" s="165">
        <f t="shared" ref="D44:J44" si="26">SUM(D45)</f>
        <v>275050</v>
      </c>
      <c r="E44" s="165">
        <f t="shared" si="26"/>
        <v>0</v>
      </c>
      <c r="F44" s="165">
        <f t="shared" si="26"/>
        <v>0</v>
      </c>
      <c r="G44" s="165">
        <f t="shared" si="26"/>
        <v>0</v>
      </c>
      <c r="H44" s="165">
        <f t="shared" si="26"/>
        <v>0</v>
      </c>
      <c r="I44" s="165">
        <f t="shared" si="26"/>
        <v>0</v>
      </c>
      <c r="J44" s="165">
        <f t="shared" si="26"/>
        <v>0</v>
      </c>
      <c r="K44" s="150">
        <f t="shared" si="3"/>
        <v>280551</v>
      </c>
      <c r="L44" s="151">
        <f t="shared" si="4"/>
        <v>286162.02</v>
      </c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</row>
    <row r="45" spans="1:63" s="4" customFormat="1" x14ac:dyDescent="0.2">
      <c r="A45" s="178">
        <v>32</v>
      </c>
      <c r="B45" s="179" t="s">
        <v>133</v>
      </c>
      <c r="C45" s="150">
        <f>SUM(C46:C47)</f>
        <v>275050</v>
      </c>
      <c r="D45" s="150">
        <f t="shared" ref="D45:J45" si="27">SUM(D46:D47)</f>
        <v>275050</v>
      </c>
      <c r="E45" s="150">
        <f t="shared" si="27"/>
        <v>0</v>
      </c>
      <c r="F45" s="150">
        <f t="shared" si="27"/>
        <v>0</v>
      </c>
      <c r="G45" s="150">
        <f t="shared" si="27"/>
        <v>0</v>
      </c>
      <c r="H45" s="150">
        <f t="shared" si="27"/>
        <v>0</v>
      </c>
      <c r="I45" s="150">
        <f t="shared" si="27"/>
        <v>0</v>
      </c>
      <c r="J45" s="150">
        <f t="shared" si="27"/>
        <v>0</v>
      </c>
      <c r="K45" s="150">
        <f t="shared" si="3"/>
        <v>280551</v>
      </c>
      <c r="L45" s="151">
        <f t="shared" si="4"/>
        <v>286162.02</v>
      </c>
    </row>
    <row r="46" spans="1:63" x14ac:dyDescent="0.2">
      <c r="A46" s="101">
        <v>322</v>
      </c>
      <c r="B46" s="102" t="s">
        <v>27</v>
      </c>
      <c r="C46" s="136">
        <f>SUM(D46:J46)</f>
        <v>262050</v>
      </c>
      <c r="D46" s="134">
        <v>262050</v>
      </c>
      <c r="E46" s="134"/>
      <c r="F46" s="134"/>
      <c r="G46" s="134"/>
      <c r="H46" s="134"/>
      <c r="I46" s="134"/>
      <c r="J46" s="134"/>
      <c r="K46" s="180"/>
      <c r="L46" s="213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</row>
    <row r="47" spans="1:63" x14ac:dyDescent="0.2">
      <c r="A47" s="101">
        <v>323</v>
      </c>
      <c r="B47" s="102" t="s">
        <v>28</v>
      </c>
      <c r="C47" s="136">
        <f>SUM(D47:J47)</f>
        <v>13000</v>
      </c>
      <c r="D47" s="134">
        <v>13000</v>
      </c>
      <c r="E47" s="134"/>
      <c r="F47" s="134"/>
      <c r="G47" s="134"/>
      <c r="H47" s="134"/>
      <c r="I47" s="134"/>
      <c r="J47" s="134"/>
      <c r="K47" s="180"/>
      <c r="L47" s="213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</row>
    <row r="48" spans="1:63" s="125" customFormat="1" x14ac:dyDescent="0.2">
      <c r="A48" s="189" t="s">
        <v>72</v>
      </c>
      <c r="B48" s="190" t="s">
        <v>73</v>
      </c>
      <c r="C48" s="195">
        <f>SUM(C49)</f>
        <v>24500</v>
      </c>
      <c r="D48" s="195">
        <f t="shared" ref="D48:J50" si="28">SUM(D49)</f>
        <v>24500</v>
      </c>
      <c r="E48" s="195">
        <f t="shared" si="28"/>
        <v>0</v>
      </c>
      <c r="F48" s="195">
        <f t="shared" si="28"/>
        <v>0</v>
      </c>
      <c r="G48" s="195">
        <f t="shared" si="28"/>
        <v>0</v>
      </c>
      <c r="H48" s="195">
        <f t="shared" si="28"/>
        <v>0</v>
      </c>
      <c r="I48" s="195">
        <f t="shared" si="28"/>
        <v>0</v>
      </c>
      <c r="J48" s="195">
        <f t="shared" si="28"/>
        <v>0</v>
      </c>
      <c r="K48" s="195">
        <f t="shared" si="3"/>
        <v>24990</v>
      </c>
      <c r="L48" s="216">
        <f t="shared" si="4"/>
        <v>25489.8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</row>
    <row r="49" spans="1:63" s="125" customFormat="1" x14ac:dyDescent="0.2">
      <c r="A49" s="126" t="s">
        <v>92</v>
      </c>
      <c r="B49" s="92" t="s">
        <v>55</v>
      </c>
      <c r="C49" s="171">
        <f>SUM(C50)</f>
        <v>24500</v>
      </c>
      <c r="D49" s="171">
        <f t="shared" si="28"/>
        <v>24500</v>
      </c>
      <c r="E49" s="171">
        <f t="shared" si="28"/>
        <v>0</v>
      </c>
      <c r="F49" s="171">
        <f t="shared" si="28"/>
        <v>0</v>
      </c>
      <c r="G49" s="171">
        <f t="shared" si="28"/>
        <v>0</v>
      </c>
      <c r="H49" s="171">
        <f t="shared" si="28"/>
        <v>0</v>
      </c>
      <c r="I49" s="171">
        <f t="shared" si="28"/>
        <v>0</v>
      </c>
      <c r="J49" s="171">
        <f t="shared" si="28"/>
        <v>0</v>
      </c>
      <c r="K49" s="150">
        <f t="shared" si="3"/>
        <v>24990</v>
      </c>
      <c r="L49" s="151">
        <f t="shared" si="4"/>
        <v>25489.8</v>
      </c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</row>
    <row r="50" spans="1:63" s="4" customFormat="1" ht="25.5" x14ac:dyDescent="0.2">
      <c r="A50" s="97">
        <v>42</v>
      </c>
      <c r="B50" s="89" t="s">
        <v>136</v>
      </c>
      <c r="C50" s="165">
        <f>SUM(C51)</f>
        <v>24500</v>
      </c>
      <c r="D50" s="165">
        <f t="shared" si="28"/>
        <v>24500</v>
      </c>
      <c r="E50" s="165">
        <f t="shared" si="28"/>
        <v>0</v>
      </c>
      <c r="F50" s="165">
        <f t="shared" si="28"/>
        <v>0</v>
      </c>
      <c r="G50" s="165">
        <f t="shared" si="28"/>
        <v>0</v>
      </c>
      <c r="H50" s="165">
        <f t="shared" si="28"/>
        <v>0</v>
      </c>
      <c r="I50" s="165">
        <f t="shared" si="28"/>
        <v>0</v>
      </c>
      <c r="J50" s="165">
        <f t="shared" si="28"/>
        <v>0</v>
      </c>
      <c r="K50" s="150">
        <f t="shared" si="3"/>
        <v>24990</v>
      </c>
      <c r="L50" s="151">
        <f t="shared" si="4"/>
        <v>25489.8</v>
      </c>
    </row>
    <row r="51" spans="1:63" s="159" customFormat="1" x14ac:dyDescent="0.2">
      <c r="A51" s="181">
        <v>422</v>
      </c>
      <c r="B51" s="182" t="s">
        <v>31</v>
      </c>
      <c r="C51" s="134">
        <f>SUM(D51:J51)</f>
        <v>24500</v>
      </c>
      <c r="D51" s="134">
        <v>24500</v>
      </c>
      <c r="E51" s="132"/>
      <c r="F51" s="132"/>
      <c r="G51" s="132"/>
      <c r="H51" s="132"/>
      <c r="I51" s="132"/>
      <c r="J51" s="180"/>
      <c r="K51" s="180"/>
      <c r="L51" s="213"/>
    </row>
    <row r="52" spans="1:63" s="159" customFormat="1" x14ac:dyDescent="0.2">
      <c r="A52" s="103" t="s">
        <v>93</v>
      </c>
      <c r="B52" s="92" t="s">
        <v>94</v>
      </c>
      <c r="C52" s="150">
        <f>SUM(C53)</f>
        <v>58200</v>
      </c>
      <c r="D52" s="150">
        <f t="shared" ref="D52:J52" si="29">SUM(D53)</f>
        <v>0</v>
      </c>
      <c r="E52" s="150">
        <f t="shared" si="29"/>
        <v>58000</v>
      </c>
      <c r="F52" s="150">
        <f t="shared" si="29"/>
        <v>0</v>
      </c>
      <c r="G52" s="150">
        <f t="shared" si="29"/>
        <v>0</v>
      </c>
      <c r="H52" s="150">
        <f t="shared" si="29"/>
        <v>0</v>
      </c>
      <c r="I52" s="150">
        <f t="shared" si="29"/>
        <v>0</v>
      </c>
      <c r="J52" s="150">
        <f t="shared" si="29"/>
        <v>0</v>
      </c>
      <c r="K52" s="150">
        <f t="shared" si="3"/>
        <v>59364</v>
      </c>
      <c r="L52" s="151">
        <f t="shared" si="4"/>
        <v>60551.28</v>
      </c>
    </row>
    <row r="53" spans="1:63" s="152" customFormat="1" x14ac:dyDescent="0.2">
      <c r="A53" s="126" t="s">
        <v>56</v>
      </c>
      <c r="B53" s="104" t="s">
        <v>95</v>
      </c>
      <c r="C53" s="165">
        <f t="shared" ref="C53:J53" si="30">SUM(C54+C64)</f>
        <v>58200</v>
      </c>
      <c r="D53" s="165">
        <f t="shared" si="30"/>
        <v>0</v>
      </c>
      <c r="E53" s="165">
        <f t="shared" si="30"/>
        <v>58000</v>
      </c>
      <c r="F53" s="165">
        <f t="shared" si="30"/>
        <v>0</v>
      </c>
      <c r="G53" s="165">
        <f t="shared" si="30"/>
        <v>0</v>
      </c>
      <c r="H53" s="165">
        <f t="shared" si="30"/>
        <v>0</v>
      </c>
      <c r="I53" s="165">
        <f t="shared" si="30"/>
        <v>0</v>
      </c>
      <c r="J53" s="165">
        <f t="shared" si="30"/>
        <v>0</v>
      </c>
      <c r="K53" s="150">
        <f t="shared" si="3"/>
        <v>59364</v>
      </c>
      <c r="L53" s="151">
        <f t="shared" si="4"/>
        <v>60551.28</v>
      </c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</row>
    <row r="54" spans="1:63" s="152" customFormat="1" x14ac:dyDescent="0.2">
      <c r="A54" s="191" t="s">
        <v>83</v>
      </c>
      <c r="B54" s="192" t="s">
        <v>81</v>
      </c>
      <c r="C54" s="195">
        <f>SUM(C55)</f>
        <v>50200</v>
      </c>
      <c r="D54" s="195">
        <f t="shared" ref="D54:J54" si="31">SUM(D55)</f>
        <v>0</v>
      </c>
      <c r="E54" s="195">
        <f t="shared" si="31"/>
        <v>50000</v>
      </c>
      <c r="F54" s="195">
        <f t="shared" si="31"/>
        <v>0</v>
      </c>
      <c r="G54" s="195">
        <f t="shared" si="31"/>
        <v>0</v>
      </c>
      <c r="H54" s="195">
        <f t="shared" si="31"/>
        <v>0</v>
      </c>
      <c r="I54" s="195">
        <f t="shared" si="31"/>
        <v>0</v>
      </c>
      <c r="J54" s="195">
        <f t="shared" si="31"/>
        <v>0</v>
      </c>
      <c r="K54" s="195">
        <f t="shared" si="3"/>
        <v>51204</v>
      </c>
      <c r="L54" s="216">
        <f t="shared" si="4"/>
        <v>52228.079999999994</v>
      </c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</row>
    <row r="55" spans="1:63" s="149" customFormat="1" ht="25.5" x14ac:dyDescent="0.2">
      <c r="A55" s="103" t="s">
        <v>53</v>
      </c>
      <c r="B55" s="92" t="s">
        <v>54</v>
      </c>
      <c r="C55" s="150">
        <f t="shared" ref="C55:J55" si="32">SUM(C56+C61)</f>
        <v>50200</v>
      </c>
      <c r="D55" s="150">
        <f t="shared" si="32"/>
        <v>0</v>
      </c>
      <c r="E55" s="150">
        <f t="shared" si="32"/>
        <v>50000</v>
      </c>
      <c r="F55" s="150">
        <f t="shared" si="32"/>
        <v>0</v>
      </c>
      <c r="G55" s="150">
        <f t="shared" si="32"/>
        <v>0</v>
      </c>
      <c r="H55" s="150">
        <f t="shared" si="32"/>
        <v>0</v>
      </c>
      <c r="I55" s="150">
        <f t="shared" si="32"/>
        <v>0</v>
      </c>
      <c r="J55" s="150">
        <f t="shared" si="32"/>
        <v>0</v>
      </c>
      <c r="K55" s="150">
        <f t="shared" si="3"/>
        <v>51204</v>
      </c>
      <c r="L55" s="151">
        <f t="shared" si="4"/>
        <v>52228.079999999994</v>
      </c>
    </row>
    <row r="56" spans="1:63" s="4" customFormat="1" x14ac:dyDescent="0.2">
      <c r="A56" s="178">
        <v>32</v>
      </c>
      <c r="B56" s="179" t="s">
        <v>133</v>
      </c>
      <c r="C56" s="150">
        <f>SUM(C57:C60)</f>
        <v>50000</v>
      </c>
      <c r="D56" s="150">
        <f t="shared" ref="D56:J56" si="33">SUM(D57:D60)</f>
        <v>0</v>
      </c>
      <c r="E56" s="150">
        <f t="shared" si="33"/>
        <v>50000</v>
      </c>
      <c r="F56" s="150">
        <f t="shared" si="33"/>
        <v>0</v>
      </c>
      <c r="G56" s="150">
        <f t="shared" si="33"/>
        <v>0</v>
      </c>
      <c r="H56" s="150">
        <f t="shared" si="33"/>
        <v>0</v>
      </c>
      <c r="I56" s="150">
        <f t="shared" si="33"/>
        <v>0</v>
      </c>
      <c r="J56" s="150">
        <f t="shared" si="33"/>
        <v>0</v>
      </c>
      <c r="K56" s="150">
        <f t="shared" si="3"/>
        <v>51000</v>
      </c>
      <c r="L56" s="151">
        <f t="shared" si="4"/>
        <v>52020</v>
      </c>
    </row>
    <row r="57" spans="1:63" s="148" customFormat="1" x14ac:dyDescent="0.2">
      <c r="A57" s="101">
        <v>321</v>
      </c>
      <c r="B57" s="102" t="s">
        <v>26</v>
      </c>
      <c r="C57" s="134">
        <f>SUM(D57:J57)</f>
        <v>25000</v>
      </c>
      <c r="D57" s="132"/>
      <c r="E57" s="134">
        <v>25000</v>
      </c>
      <c r="F57" s="132"/>
      <c r="G57" s="134"/>
      <c r="H57" s="132"/>
      <c r="I57" s="132"/>
      <c r="J57" s="132"/>
      <c r="K57" s="214"/>
      <c r="L57" s="215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</row>
    <row r="58" spans="1:63" s="148" customFormat="1" x14ac:dyDescent="0.2">
      <c r="A58" s="101">
        <v>322</v>
      </c>
      <c r="B58" s="102" t="s">
        <v>77</v>
      </c>
      <c r="C58" s="134">
        <f t="shared" ref="C58:C60" si="34">SUM(D58:J58)</f>
        <v>1000</v>
      </c>
      <c r="D58" s="132"/>
      <c r="E58" s="134">
        <v>1000</v>
      </c>
      <c r="F58" s="134"/>
      <c r="G58" s="134"/>
      <c r="H58" s="132"/>
      <c r="I58" s="132"/>
      <c r="J58" s="132"/>
      <c r="K58" s="214"/>
      <c r="L58" s="215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</row>
    <row r="59" spans="1:63" s="148" customFormat="1" x14ac:dyDescent="0.2">
      <c r="A59" s="101">
        <v>323</v>
      </c>
      <c r="B59" s="102" t="s">
        <v>28</v>
      </c>
      <c r="C59" s="134">
        <f t="shared" si="34"/>
        <v>9000</v>
      </c>
      <c r="D59" s="132"/>
      <c r="E59" s="134">
        <v>9000</v>
      </c>
      <c r="F59" s="134"/>
      <c r="G59" s="134"/>
      <c r="H59" s="132"/>
      <c r="I59" s="132"/>
      <c r="J59" s="132"/>
      <c r="K59" s="214"/>
      <c r="L59" s="215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</row>
    <row r="60" spans="1:63" s="148" customFormat="1" x14ac:dyDescent="0.2">
      <c r="A60" s="101">
        <v>329</v>
      </c>
      <c r="B60" s="102" t="s">
        <v>29</v>
      </c>
      <c r="C60" s="134">
        <f t="shared" si="34"/>
        <v>15000</v>
      </c>
      <c r="D60" s="132"/>
      <c r="E60" s="134">
        <v>15000</v>
      </c>
      <c r="F60" s="134"/>
      <c r="G60" s="134"/>
      <c r="H60" s="132"/>
      <c r="I60" s="132"/>
      <c r="J60" s="132"/>
      <c r="K60" s="214"/>
      <c r="L60" s="215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</row>
    <row r="61" spans="1:63" s="4" customFormat="1" x14ac:dyDescent="0.2">
      <c r="A61" s="98">
        <v>34</v>
      </c>
      <c r="B61" s="90" t="s">
        <v>135</v>
      </c>
      <c r="C61" s="165">
        <f>SUM(C62)</f>
        <v>200</v>
      </c>
      <c r="D61" s="165"/>
      <c r="E61" s="165"/>
      <c r="F61" s="165"/>
      <c r="G61" s="165"/>
      <c r="H61" s="165"/>
      <c r="I61" s="165"/>
      <c r="J61" s="165"/>
      <c r="K61" s="150">
        <f t="shared" si="3"/>
        <v>204</v>
      </c>
      <c r="L61" s="151">
        <f t="shared" si="4"/>
        <v>208.08</v>
      </c>
    </row>
    <row r="62" spans="1:63" s="148" customFormat="1" x14ac:dyDescent="0.2">
      <c r="A62" s="101">
        <v>343</v>
      </c>
      <c r="B62" s="102" t="s">
        <v>30</v>
      </c>
      <c r="C62" s="134">
        <f>SUM(D62:J62)</f>
        <v>200</v>
      </c>
      <c r="D62" s="132"/>
      <c r="E62" s="134">
        <v>200</v>
      </c>
      <c r="F62" s="134"/>
      <c r="G62" s="134"/>
      <c r="H62" s="132"/>
      <c r="I62" s="132"/>
      <c r="J62" s="180"/>
      <c r="K62" s="180"/>
      <c r="L62" s="213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</row>
    <row r="63" spans="1:63" s="159" customFormat="1" x14ac:dyDescent="0.2">
      <c r="A63" s="101"/>
      <c r="B63" s="102"/>
      <c r="C63" s="134"/>
      <c r="D63" s="132"/>
      <c r="E63" s="134"/>
      <c r="F63" s="134"/>
      <c r="G63" s="134"/>
      <c r="H63" s="132"/>
      <c r="I63" s="132"/>
      <c r="J63" s="180"/>
      <c r="K63" s="180"/>
      <c r="L63" s="213"/>
    </row>
    <row r="64" spans="1:63" s="152" customFormat="1" x14ac:dyDescent="0.2">
      <c r="A64" s="191" t="s">
        <v>72</v>
      </c>
      <c r="B64" s="193" t="s">
        <v>73</v>
      </c>
      <c r="C64" s="195">
        <f>SUM(C65)</f>
        <v>8000</v>
      </c>
      <c r="D64" s="195">
        <f t="shared" ref="D64:J65" si="35">SUM(D65)</f>
        <v>0</v>
      </c>
      <c r="E64" s="195">
        <f t="shared" si="35"/>
        <v>8000</v>
      </c>
      <c r="F64" s="195">
        <f t="shared" si="35"/>
        <v>0</v>
      </c>
      <c r="G64" s="195">
        <f t="shared" si="35"/>
        <v>0</v>
      </c>
      <c r="H64" s="195">
        <f t="shared" si="35"/>
        <v>0</v>
      </c>
      <c r="I64" s="195">
        <f t="shared" si="35"/>
        <v>0</v>
      </c>
      <c r="J64" s="195">
        <f t="shared" si="35"/>
        <v>0</v>
      </c>
      <c r="K64" s="195">
        <f t="shared" si="3"/>
        <v>8160</v>
      </c>
      <c r="L64" s="216">
        <f t="shared" si="4"/>
        <v>8323.1999999999989</v>
      </c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</row>
    <row r="65" spans="1:63" s="149" customFormat="1" x14ac:dyDescent="0.2">
      <c r="A65" s="103" t="s">
        <v>63</v>
      </c>
      <c r="B65" s="92" t="s">
        <v>55</v>
      </c>
      <c r="C65" s="150">
        <f>SUM(C66)</f>
        <v>8000</v>
      </c>
      <c r="D65" s="150">
        <f t="shared" si="35"/>
        <v>0</v>
      </c>
      <c r="E65" s="150">
        <f t="shared" si="35"/>
        <v>8000</v>
      </c>
      <c r="F65" s="150">
        <f t="shared" si="35"/>
        <v>0</v>
      </c>
      <c r="G65" s="150">
        <f t="shared" si="35"/>
        <v>0</v>
      </c>
      <c r="H65" s="150">
        <f t="shared" si="35"/>
        <v>0</v>
      </c>
      <c r="I65" s="150">
        <f t="shared" si="35"/>
        <v>0</v>
      </c>
      <c r="J65" s="150">
        <f t="shared" si="35"/>
        <v>0</v>
      </c>
      <c r="K65" s="150">
        <f t="shared" si="3"/>
        <v>8160</v>
      </c>
      <c r="L65" s="151">
        <f t="shared" si="4"/>
        <v>8323.1999999999989</v>
      </c>
    </row>
    <row r="66" spans="1:63" s="4" customFormat="1" ht="25.5" x14ac:dyDescent="0.2">
      <c r="A66" s="97">
        <v>42</v>
      </c>
      <c r="B66" s="89" t="s">
        <v>136</v>
      </c>
      <c r="C66" s="165">
        <f>SUM(C67:C68)</f>
        <v>8000</v>
      </c>
      <c r="D66" s="165">
        <f t="shared" ref="D66:J66" si="36">SUM(D67:D68)</f>
        <v>0</v>
      </c>
      <c r="E66" s="165">
        <f t="shared" si="36"/>
        <v>8000</v>
      </c>
      <c r="F66" s="165">
        <f t="shared" si="36"/>
        <v>0</v>
      </c>
      <c r="G66" s="165">
        <f t="shared" si="36"/>
        <v>0</v>
      </c>
      <c r="H66" s="165">
        <f t="shared" si="36"/>
        <v>0</v>
      </c>
      <c r="I66" s="165">
        <f t="shared" si="36"/>
        <v>0</v>
      </c>
      <c r="J66" s="165">
        <f t="shared" si="36"/>
        <v>0</v>
      </c>
      <c r="K66" s="150">
        <f t="shared" si="3"/>
        <v>8160</v>
      </c>
      <c r="L66" s="151">
        <f t="shared" si="4"/>
        <v>8323.1999999999989</v>
      </c>
    </row>
    <row r="67" spans="1:63" s="125" customFormat="1" x14ac:dyDescent="0.2">
      <c r="A67" s="101">
        <v>422</v>
      </c>
      <c r="B67" s="102" t="s">
        <v>31</v>
      </c>
      <c r="C67" s="136">
        <f>SUM(D67:J67)</f>
        <v>6000</v>
      </c>
      <c r="D67" s="134"/>
      <c r="E67" s="134">
        <v>6000</v>
      </c>
      <c r="F67" s="134"/>
      <c r="G67" s="134"/>
      <c r="H67" s="134"/>
      <c r="I67" s="134"/>
      <c r="J67" s="134"/>
      <c r="K67" s="150"/>
      <c r="L67" s="151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</row>
    <row r="68" spans="1:63" s="207" customFormat="1" ht="25.5" x14ac:dyDescent="0.2">
      <c r="A68" s="101">
        <v>424</v>
      </c>
      <c r="B68" s="102" t="s">
        <v>102</v>
      </c>
      <c r="C68" s="136">
        <f>SUM(D68:J68)</f>
        <v>2000</v>
      </c>
      <c r="D68" s="134"/>
      <c r="E68" s="134">
        <v>2000</v>
      </c>
      <c r="F68" s="134"/>
      <c r="G68" s="134"/>
      <c r="H68" s="134"/>
      <c r="I68" s="134"/>
      <c r="J68" s="134"/>
      <c r="K68" s="150"/>
      <c r="L68" s="151"/>
    </row>
    <row r="69" spans="1:63" s="125" customFormat="1" ht="12" customHeight="1" x14ac:dyDescent="0.2">
      <c r="A69" s="140" t="s">
        <v>96</v>
      </c>
      <c r="B69" s="162" t="s">
        <v>98</v>
      </c>
      <c r="C69" s="170">
        <f>SUM(C70)</f>
        <v>636150</v>
      </c>
      <c r="D69" s="170">
        <f t="shared" ref="D69:J71" si="37">SUM(D70)</f>
        <v>0</v>
      </c>
      <c r="E69" s="170">
        <f t="shared" si="37"/>
        <v>0</v>
      </c>
      <c r="F69" s="170">
        <f t="shared" si="37"/>
        <v>636150</v>
      </c>
      <c r="G69" s="170">
        <f t="shared" si="37"/>
        <v>0</v>
      </c>
      <c r="H69" s="170">
        <f t="shared" si="37"/>
        <v>0</v>
      </c>
      <c r="I69" s="170">
        <f t="shared" si="37"/>
        <v>0</v>
      </c>
      <c r="J69" s="170">
        <f t="shared" si="37"/>
        <v>0</v>
      </c>
      <c r="K69" s="150">
        <f t="shared" si="3"/>
        <v>648873</v>
      </c>
      <c r="L69" s="151">
        <f t="shared" si="4"/>
        <v>661850.46</v>
      </c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</row>
    <row r="70" spans="1:63" s="139" customFormat="1" ht="12" customHeight="1" x14ac:dyDescent="0.2">
      <c r="A70" s="97" t="s">
        <v>97</v>
      </c>
      <c r="B70" s="163" t="s">
        <v>98</v>
      </c>
      <c r="C70" s="209">
        <f>SUM(C71)</f>
        <v>636150</v>
      </c>
      <c r="D70" s="209">
        <f t="shared" si="37"/>
        <v>0</v>
      </c>
      <c r="E70" s="209">
        <f t="shared" si="37"/>
        <v>0</v>
      </c>
      <c r="F70" s="209">
        <f t="shared" si="37"/>
        <v>636150</v>
      </c>
      <c r="G70" s="209">
        <f t="shared" si="37"/>
        <v>0</v>
      </c>
      <c r="H70" s="209">
        <f t="shared" si="37"/>
        <v>0</v>
      </c>
      <c r="I70" s="209">
        <f t="shared" si="37"/>
        <v>0</v>
      </c>
      <c r="J70" s="209">
        <f t="shared" si="37"/>
        <v>0</v>
      </c>
      <c r="K70" s="150">
        <f t="shared" si="3"/>
        <v>648873</v>
      </c>
      <c r="L70" s="151">
        <f t="shared" si="4"/>
        <v>661850.46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</row>
    <row r="71" spans="1:63" s="4" customFormat="1" ht="12.75" customHeight="1" x14ac:dyDescent="0.2">
      <c r="A71" s="126" t="s">
        <v>58</v>
      </c>
      <c r="B71" s="104" t="s">
        <v>59</v>
      </c>
      <c r="C71" s="165">
        <f>SUM(C72)</f>
        <v>636150</v>
      </c>
      <c r="D71" s="165">
        <f t="shared" si="37"/>
        <v>0</v>
      </c>
      <c r="E71" s="165">
        <f t="shared" si="37"/>
        <v>0</v>
      </c>
      <c r="F71" s="165">
        <f t="shared" si="37"/>
        <v>636150</v>
      </c>
      <c r="G71" s="165">
        <f t="shared" si="37"/>
        <v>0</v>
      </c>
      <c r="H71" s="165">
        <f t="shared" si="37"/>
        <v>0</v>
      </c>
      <c r="I71" s="165">
        <f t="shared" si="37"/>
        <v>0</v>
      </c>
      <c r="J71" s="165">
        <f t="shared" si="37"/>
        <v>0</v>
      </c>
      <c r="K71" s="150">
        <f t="shared" si="3"/>
        <v>648873</v>
      </c>
      <c r="L71" s="151">
        <f t="shared" si="4"/>
        <v>661850.46</v>
      </c>
    </row>
    <row r="72" spans="1:63" s="4" customFormat="1" x14ac:dyDescent="0.2">
      <c r="A72" s="191" t="s">
        <v>69</v>
      </c>
      <c r="B72" s="192" t="s">
        <v>70</v>
      </c>
      <c r="C72" s="195">
        <f>SUM(C73+C80)</f>
        <v>636150</v>
      </c>
      <c r="D72" s="195">
        <f t="shared" ref="D72:J72" si="38">SUM(D73+D80)</f>
        <v>0</v>
      </c>
      <c r="E72" s="195">
        <f t="shared" si="38"/>
        <v>0</v>
      </c>
      <c r="F72" s="195">
        <f t="shared" si="38"/>
        <v>636150</v>
      </c>
      <c r="G72" s="195">
        <f t="shared" si="38"/>
        <v>0</v>
      </c>
      <c r="H72" s="195">
        <f t="shared" si="38"/>
        <v>0</v>
      </c>
      <c r="I72" s="195">
        <f t="shared" si="38"/>
        <v>0</v>
      </c>
      <c r="J72" s="195">
        <f t="shared" si="38"/>
        <v>0</v>
      </c>
      <c r="K72" s="195">
        <f t="shared" ref="K72:K135" si="39">SUM(C72/100)*102</f>
        <v>648873</v>
      </c>
      <c r="L72" s="216">
        <f t="shared" ref="L72:L135" si="40">SUM(K72/100)*102</f>
        <v>661850.46</v>
      </c>
    </row>
    <row r="73" spans="1:63" s="155" customFormat="1" x14ac:dyDescent="0.2">
      <c r="A73" s="153" t="s">
        <v>67</v>
      </c>
      <c r="B73" s="154" t="s">
        <v>60</v>
      </c>
      <c r="C73" s="150">
        <f>SUM(C74+C78)</f>
        <v>490000</v>
      </c>
      <c r="D73" s="150">
        <f t="shared" ref="D73:J73" si="41">SUM(D74+D78)</f>
        <v>0</v>
      </c>
      <c r="E73" s="150">
        <f t="shared" si="41"/>
        <v>0</v>
      </c>
      <c r="F73" s="150">
        <f t="shared" si="41"/>
        <v>490000</v>
      </c>
      <c r="G73" s="150">
        <f t="shared" si="41"/>
        <v>0</v>
      </c>
      <c r="H73" s="150">
        <f t="shared" si="41"/>
        <v>0</v>
      </c>
      <c r="I73" s="150">
        <f t="shared" si="41"/>
        <v>0</v>
      </c>
      <c r="J73" s="150">
        <f t="shared" si="41"/>
        <v>0</v>
      </c>
      <c r="K73" s="150">
        <f t="shared" si="39"/>
        <v>499800</v>
      </c>
      <c r="L73" s="151">
        <f t="shared" si="40"/>
        <v>509796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s="4" customFormat="1" x14ac:dyDescent="0.2">
      <c r="A74" s="178">
        <v>32</v>
      </c>
      <c r="B74" s="179" t="s">
        <v>133</v>
      </c>
      <c r="C74" s="150">
        <f>SUM(C75:C77)</f>
        <v>489000</v>
      </c>
      <c r="D74" s="150">
        <f t="shared" ref="D74:J74" si="42">SUM(D75:D77)</f>
        <v>0</v>
      </c>
      <c r="E74" s="150">
        <f t="shared" si="42"/>
        <v>0</v>
      </c>
      <c r="F74" s="150">
        <f t="shared" si="42"/>
        <v>489000</v>
      </c>
      <c r="G74" s="150">
        <f t="shared" si="42"/>
        <v>0</v>
      </c>
      <c r="H74" s="150">
        <f t="shared" si="42"/>
        <v>0</v>
      </c>
      <c r="I74" s="150">
        <f t="shared" si="42"/>
        <v>0</v>
      </c>
      <c r="J74" s="150">
        <f t="shared" si="42"/>
        <v>0</v>
      </c>
      <c r="K74" s="150">
        <f t="shared" si="39"/>
        <v>498780</v>
      </c>
      <c r="L74" s="151">
        <f t="shared" si="40"/>
        <v>508755.60000000003</v>
      </c>
    </row>
    <row r="75" spans="1:63" s="4" customFormat="1" x14ac:dyDescent="0.2">
      <c r="A75" s="176">
        <v>322</v>
      </c>
      <c r="B75" s="166" t="s">
        <v>27</v>
      </c>
      <c r="C75" s="134">
        <f>SUM(D75:J75)</f>
        <v>467000</v>
      </c>
      <c r="D75" s="132"/>
      <c r="E75" s="132"/>
      <c r="F75" s="134">
        <v>467000</v>
      </c>
      <c r="G75" s="132"/>
      <c r="H75" s="132"/>
      <c r="I75" s="132"/>
      <c r="J75" s="132"/>
      <c r="K75" s="150"/>
      <c r="L75" s="151"/>
    </row>
    <row r="76" spans="1:63" x14ac:dyDescent="0.2">
      <c r="A76" s="157">
        <v>323</v>
      </c>
      <c r="B76" s="102" t="s">
        <v>28</v>
      </c>
      <c r="C76" s="134">
        <f t="shared" ref="C76:C77" si="43">SUM(D76:J76)</f>
        <v>20000</v>
      </c>
      <c r="D76" s="136"/>
      <c r="E76" s="134"/>
      <c r="F76" s="134">
        <v>20000</v>
      </c>
      <c r="G76" s="134"/>
      <c r="H76" s="134"/>
      <c r="I76" s="134"/>
      <c r="J76" s="134"/>
      <c r="K76" s="150"/>
      <c r="L76" s="151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</row>
    <row r="77" spans="1:63" x14ac:dyDescent="0.2">
      <c r="A77" s="175">
        <v>329</v>
      </c>
      <c r="B77" s="174" t="s">
        <v>29</v>
      </c>
      <c r="C77" s="134">
        <f t="shared" si="43"/>
        <v>2000</v>
      </c>
      <c r="D77" s="134"/>
      <c r="E77" s="134"/>
      <c r="F77" s="134">
        <v>2000</v>
      </c>
      <c r="G77" s="134"/>
      <c r="H77" s="134"/>
      <c r="I77" s="134"/>
      <c r="J77" s="134"/>
      <c r="K77" s="150"/>
      <c r="L77" s="151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</row>
    <row r="78" spans="1:63" s="4" customFormat="1" ht="25.5" x14ac:dyDescent="0.2">
      <c r="A78" s="97">
        <v>42</v>
      </c>
      <c r="B78" s="89" t="s">
        <v>136</v>
      </c>
      <c r="C78" s="165">
        <f>SUM(C79)</f>
        <v>1000</v>
      </c>
      <c r="D78" s="165">
        <f t="shared" ref="D78:J78" si="44">SUM(D79)</f>
        <v>0</v>
      </c>
      <c r="E78" s="165">
        <f t="shared" si="44"/>
        <v>0</v>
      </c>
      <c r="F78" s="165">
        <f t="shared" si="44"/>
        <v>1000</v>
      </c>
      <c r="G78" s="165">
        <f t="shared" si="44"/>
        <v>0</v>
      </c>
      <c r="H78" s="165">
        <f t="shared" si="44"/>
        <v>0</v>
      </c>
      <c r="I78" s="165">
        <f t="shared" si="44"/>
        <v>0</v>
      </c>
      <c r="J78" s="165">
        <f t="shared" si="44"/>
        <v>0</v>
      </c>
      <c r="K78" s="150">
        <f t="shared" si="39"/>
        <v>1020</v>
      </c>
      <c r="L78" s="151">
        <f t="shared" si="40"/>
        <v>1040.3999999999999</v>
      </c>
    </row>
    <row r="79" spans="1:63" s="4" customFormat="1" ht="12.75" customHeight="1" x14ac:dyDescent="0.2">
      <c r="A79" s="175">
        <v>422</v>
      </c>
      <c r="B79" s="182" t="s">
        <v>31</v>
      </c>
      <c r="C79" s="134">
        <f>SUM(D79:J79)</f>
        <v>1000</v>
      </c>
      <c r="D79" s="132"/>
      <c r="E79" s="132"/>
      <c r="F79" s="134">
        <v>1000</v>
      </c>
      <c r="G79" s="132"/>
      <c r="H79" s="132"/>
      <c r="I79" s="132"/>
      <c r="J79" s="180"/>
      <c r="K79" s="180"/>
      <c r="L79" s="213"/>
    </row>
    <row r="80" spans="1:63" s="4" customFormat="1" x14ac:dyDescent="0.2">
      <c r="A80" s="103" t="s">
        <v>66</v>
      </c>
      <c r="B80" s="92" t="s">
        <v>57</v>
      </c>
      <c r="C80" s="150">
        <f>SUM(C81+C84)</f>
        <v>146150</v>
      </c>
      <c r="D80" s="150">
        <f t="shared" ref="D80:J80" si="45">SUM(D81+D84)</f>
        <v>0</v>
      </c>
      <c r="E80" s="150">
        <f t="shared" si="45"/>
        <v>0</v>
      </c>
      <c r="F80" s="150">
        <f t="shared" si="45"/>
        <v>146150</v>
      </c>
      <c r="G80" s="150">
        <f t="shared" si="45"/>
        <v>0</v>
      </c>
      <c r="H80" s="150">
        <f t="shared" si="45"/>
        <v>0</v>
      </c>
      <c r="I80" s="150">
        <f t="shared" si="45"/>
        <v>0</v>
      </c>
      <c r="J80" s="150">
        <f t="shared" si="45"/>
        <v>0</v>
      </c>
      <c r="K80" s="150">
        <f t="shared" si="39"/>
        <v>149073</v>
      </c>
      <c r="L80" s="151">
        <f t="shared" si="40"/>
        <v>152054.46</v>
      </c>
    </row>
    <row r="81" spans="1:63" s="4" customFormat="1" x14ac:dyDescent="0.2">
      <c r="A81" s="97">
        <v>31</v>
      </c>
      <c r="B81" s="89" t="s">
        <v>134</v>
      </c>
      <c r="C81" s="165">
        <f>SUM(C82:C83)</f>
        <v>45250</v>
      </c>
      <c r="D81" s="165">
        <f t="shared" ref="D81:J81" si="46">SUM(D82:D83)</f>
        <v>0</v>
      </c>
      <c r="E81" s="165">
        <f t="shared" si="46"/>
        <v>0</v>
      </c>
      <c r="F81" s="165">
        <f t="shared" si="46"/>
        <v>45250</v>
      </c>
      <c r="G81" s="165">
        <f t="shared" si="46"/>
        <v>0</v>
      </c>
      <c r="H81" s="165">
        <f t="shared" si="46"/>
        <v>0</v>
      </c>
      <c r="I81" s="165">
        <f t="shared" si="46"/>
        <v>0</v>
      </c>
      <c r="J81" s="165">
        <f t="shared" si="46"/>
        <v>0</v>
      </c>
      <c r="K81" s="150">
        <f t="shared" si="39"/>
        <v>46155</v>
      </c>
      <c r="L81" s="151">
        <f t="shared" si="40"/>
        <v>47078.1</v>
      </c>
    </row>
    <row r="82" spans="1:63" s="155" customFormat="1" x14ac:dyDescent="0.2">
      <c r="A82" s="175">
        <v>311</v>
      </c>
      <c r="B82" s="174" t="s">
        <v>23</v>
      </c>
      <c r="C82" s="160">
        <f>SUM(D82:J82)</f>
        <v>36650</v>
      </c>
      <c r="D82" s="180"/>
      <c r="E82" s="180"/>
      <c r="F82" s="160">
        <v>36650</v>
      </c>
      <c r="G82" s="180"/>
      <c r="H82" s="180"/>
      <c r="I82" s="180"/>
      <c r="J82" s="180"/>
      <c r="K82" s="180"/>
      <c r="L82" s="21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3" spans="1:63" s="4" customFormat="1" x14ac:dyDescent="0.2">
      <c r="A83" s="175">
        <v>313</v>
      </c>
      <c r="B83" s="174" t="s">
        <v>25</v>
      </c>
      <c r="C83" s="160">
        <f>SUM(D83:J83)</f>
        <v>8600</v>
      </c>
      <c r="D83" s="132"/>
      <c r="E83" s="132"/>
      <c r="F83" s="134">
        <v>8600</v>
      </c>
      <c r="G83" s="132"/>
      <c r="H83" s="132"/>
      <c r="I83" s="132"/>
      <c r="J83" s="180"/>
      <c r="K83" s="180"/>
      <c r="L83" s="213"/>
    </row>
    <row r="84" spans="1:63" s="4" customFormat="1" x14ac:dyDescent="0.2">
      <c r="A84" s="178">
        <v>32</v>
      </c>
      <c r="B84" s="179" t="s">
        <v>133</v>
      </c>
      <c r="C84" s="150">
        <f>SUM(C85:C86)</f>
        <v>100900</v>
      </c>
      <c r="D84" s="150">
        <f t="shared" ref="D84:J84" si="47">SUM(D85:D86)</f>
        <v>0</v>
      </c>
      <c r="E84" s="150">
        <f t="shared" si="47"/>
        <v>0</v>
      </c>
      <c r="F84" s="150">
        <f t="shared" si="47"/>
        <v>100900</v>
      </c>
      <c r="G84" s="150">
        <f t="shared" si="47"/>
        <v>0</v>
      </c>
      <c r="H84" s="150">
        <f t="shared" si="47"/>
        <v>0</v>
      </c>
      <c r="I84" s="150">
        <f t="shared" si="47"/>
        <v>0</v>
      </c>
      <c r="J84" s="150">
        <f t="shared" si="47"/>
        <v>0</v>
      </c>
      <c r="K84" s="150">
        <f t="shared" si="39"/>
        <v>102918</v>
      </c>
      <c r="L84" s="151">
        <f t="shared" si="40"/>
        <v>104976.36</v>
      </c>
    </row>
    <row r="85" spans="1:63" s="4" customFormat="1" x14ac:dyDescent="0.2">
      <c r="A85" s="175">
        <v>321</v>
      </c>
      <c r="B85" s="174" t="s">
        <v>26</v>
      </c>
      <c r="C85" s="134">
        <f>SUM(D85:J85)</f>
        <v>900</v>
      </c>
      <c r="D85" s="132"/>
      <c r="E85" s="132"/>
      <c r="F85" s="134">
        <v>900</v>
      </c>
      <c r="G85" s="132"/>
      <c r="H85" s="132"/>
      <c r="I85" s="132"/>
      <c r="J85" s="180"/>
      <c r="K85" s="180"/>
      <c r="L85" s="213"/>
    </row>
    <row r="86" spans="1:63" s="4" customFormat="1" x14ac:dyDescent="0.2">
      <c r="A86" s="175">
        <v>322</v>
      </c>
      <c r="B86" s="174" t="s">
        <v>122</v>
      </c>
      <c r="C86" s="134">
        <f>SUM(D86:J86)</f>
        <v>100000</v>
      </c>
      <c r="D86" s="132"/>
      <c r="E86" s="132"/>
      <c r="F86" s="134">
        <v>100000</v>
      </c>
      <c r="G86" s="132"/>
      <c r="H86" s="132"/>
      <c r="I86" s="132"/>
      <c r="J86" s="180"/>
      <c r="K86" s="180"/>
      <c r="L86" s="213"/>
    </row>
    <row r="87" spans="1:63" s="4" customFormat="1" x14ac:dyDescent="0.2">
      <c r="A87" s="175"/>
      <c r="B87" s="174"/>
      <c r="C87" s="134"/>
      <c r="D87" s="132"/>
      <c r="E87" s="132"/>
      <c r="F87" s="134"/>
      <c r="G87" s="132"/>
      <c r="H87" s="132"/>
      <c r="I87" s="132"/>
      <c r="J87" s="180"/>
      <c r="K87" s="180"/>
      <c r="L87" s="213"/>
    </row>
    <row r="88" spans="1:63" s="4" customFormat="1" x14ac:dyDescent="0.2">
      <c r="A88" s="175"/>
      <c r="B88" s="174"/>
      <c r="C88" s="134"/>
      <c r="D88" s="132"/>
      <c r="E88" s="132"/>
      <c r="F88" s="134"/>
      <c r="G88" s="132"/>
      <c r="H88" s="132"/>
      <c r="I88" s="132"/>
      <c r="J88" s="180"/>
      <c r="K88" s="180"/>
      <c r="L88" s="213"/>
    </row>
    <row r="89" spans="1:63" x14ac:dyDescent="0.2">
      <c r="A89" s="140" t="s">
        <v>71</v>
      </c>
      <c r="B89" s="141" t="s">
        <v>78</v>
      </c>
      <c r="C89" s="196">
        <f>SUM(C90+C119+C125)</f>
        <v>8083020</v>
      </c>
      <c r="D89" s="196">
        <f t="shared" ref="D89:J89" si="48">SUM(D90+D119+D125)</f>
        <v>0</v>
      </c>
      <c r="E89" s="196">
        <f t="shared" si="48"/>
        <v>0</v>
      </c>
      <c r="F89" s="196">
        <f t="shared" si="48"/>
        <v>0</v>
      </c>
      <c r="G89" s="196">
        <f t="shared" si="48"/>
        <v>8083020</v>
      </c>
      <c r="H89" s="196">
        <f t="shared" si="48"/>
        <v>0</v>
      </c>
      <c r="I89" s="196">
        <f t="shared" si="48"/>
        <v>0</v>
      </c>
      <c r="J89" s="196">
        <f t="shared" si="48"/>
        <v>0</v>
      </c>
      <c r="K89" s="150">
        <f t="shared" si="39"/>
        <v>8244680.3999999994</v>
      </c>
      <c r="L89" s="151">
        <f t="shared" si="40"/>
        <v>8409574.0079999994</v>
      </c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</row>
    <row r="90" spans="1:63" s="125" customFormat="1" x14ac:dyDescent="0.2">
      <c r="A90" s="97" t="s">
        <v>74</v>
      </c>
      <c r="B90" s="89" t="s">
        <v>126</v>
      </c>
      <c r="C90" s="165">
        <f>SUM(C91)</f>
        <v>7905020</v>
      </c>
      <c r="D90" s="165">
        <f t="shared" ref="D90:J90" si="49">SUM(D91)</f>
        <v>0</v>
      </c>
      <c r="E90" s="165">
        <f t="shared" si="49"/>
        <v>0</v>
      </c>
      <c r="F90" s="165">
        <f t="shared" si="49"/>
        <v>0</v>
      </c>
      <c r="G90" s="165">
        <f t="shared" si="49"/>
        <v>7905020</v>
      </c>
      <c r="H90" s="165">
        <f t="shared" si="49"/>
        <v>0</v>
      </c>
      <c r="I90" s="165">
        <f t="shared" si="49"/>
        <v>0</v>
      </c>
      <c r="J90" s="165">
        <f t="shared" si="49"/>
        <v>0</v>
      </c>
      <c r="K90" s="150">
        <f t="shared" si="39"/>
        <v>8063120.3999999994</v>
      </c>
      <c r="L90" s="151">
        <f t="shared" si="40"/>
        <v>8224382.8080000002</v>
      </c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</row>
    <row r="91" spans="1:63" s="128" customFormat="1" x14ac:dyDescent="0.2">
      <c r="A91" s="97" t="s">
        <v>61</v>
      </c>
      <c r="B91" s="89" t="s">
        <v>99</v>
      </c>
      <c r="C91" s="209">
        <f>SUM(C92+C101+C109+C114)</f>
        <v>7905020</v>
      </c>
      <c r="D91" s="209">
        <f t="shared" ref="D91:J91" si="50">SUM(D92+D101+D109+D114)</f>
        <v>0</v>
      </c>
      <c r="E91" s="209">
        <f t="shared" si="50"/>
        <v>0</v>
      </c>
      <c r="F91" s="209">
        <f t="shared" si="50"/>
        <v>0</v>
      </c>
      <c r="G91" s="209">
        <f t="shared" si="50"/>
        <v>7905020</v>
      </c>
      <c r="H91" s="209">
        <f t="shared" si="50"/>
        <v>0</v>
      </c>
      <c r="I91" s="209">
        <f t="shared" si="50"/>
        <v>0</v>
      </c>
      <c r="J91" s="209">
        <f t="shared" si="50"/>
        <v>0</v>
      </c>
      <c r="K91" s="150">
        <f t="shared" si="39"/>
        <v>8063120.3999999994</v>
      </c>
      <c r="L91" s="151">
        <f t="shared" si="40"/>
        <v>8224382.8080000002</v>
      </c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</row>
    <row r="92" spans="1:63" s="128" customFormat="1" x14ac:dyDescent="0.2">
      <c r="A92" s="189" t="s">
        <v>123</v>
      </c>
      <c r="B92" s="190" t="s">
        <v>124</v>
      </c>
      <c r="C92" s="195">
        <f>SUM(C93)</f>
        <v>7742020</v>
      </c>
      <c r="D92" s="195">
        <f t="shared" ref="D92:J92" si="51">SUM(D93)</f>
        <v>0</v>
      </c>
      <c r="E92" s="195">
        <f t="shared" si="51"/>
        <v>0</v>
      </c>
      <c r="F92" s="195">
        <f t="shared" si="51"/>
        <v>0</v>
      </c>
      <c r="G92" s="195">
        <f t="shared" si="51"/>
        <v>7742020</v>
      </c>
      <c r="H92" s="195">
        <f t="shared" si="51"/>
        <v>0</v>
      </c>
      <c r="I92" s="195">
        <f t="shared" si="51"/>
        <v>0</v>
      </c>
      <c r="J92" s="195">
        <f t="shared" si="51"/>
        <v>0</v>
      </c>
      <c r="K92" s="195">
        <f t="shared" si="39"/>
        <v>7896860.3999999994</v>
      </c>
      <c r="L92" s="216">
        <f t="shared" si="40"/>
        <v>8054797.6079999991</v>
      </c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</row>
    <row r="93" spans="1:63" s="125" customFormat="1" ht="25.5" x14ac:dyDescent="0.2">
      <c r="A93" s="140" t="s">
        <v>125</v>
      </c>
      <c r="B93" s="141" t="s">
        <v>127</v>
      </c>
      <c r="C93" s="150">
        <f>SUM(C94+C98)</f>
        <v>7742020</v>
      </c>
      <c r="D93" s="150">
        <f t="shared" ref="D93:J93" si="52">SUM(D94+D98)</f>
        <v>0</v>
      </c>
      <c r="E93" s="150">
        <f t="shared" si="52"/>
        <v>0</v>
      </c>
      <c r="F93" s="150">
        <f t="shared" si="52"/>
        <v>0</v>
      </c>
      <c r="G93" s="150">
        <f t="shared" si="52"/>
        <v>7742020</v>
      </c>
      <c r="H93" s="150">
        <f t="shared" si="52"/>
        <v>0</v>
      </c>
      <c r="I93" s="150">
        <f t="shared" si="52"/>
        <v>0</v>
      </c>
      <c r="J93" s="150">
        <f t="shared" si="52"/>
        <v>0</v>
      </c>
      <c r="K93" s="150">
        <f t="shared" si="39"/>
        <v>7896860.3999999994</v>
      </c>
      <c r="L93" s="151">
        <f t="shared" si="40"/>
        <v>8054797.6079999991</v>
      </c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</row>
    <row r="94" spans="1:63" s="4" customFormat="1" x14ac:dyDescent="0.2">
      <c r="A94" s="97">
        <v>31</v>
      </c>
      <c r="B94" s="89" t="s">
        <v>134</v>
      </c>
      <c r="C94" s="165">
        <f>SUM(C95:C97)</f>
        <v>7470020</v>
      </c>
      <c r="D94" s="165">
        <f t="shared" ref="D94:J94" si="53">SUM(D95:D97)</f>
        <v>0</v>
      </c>
      <c r="E94" s="165">
        <f t="shared" si="53"/>
        <v>0</v>
      </c>
      <c r="F94" s="165">
        <f t="shared" si="53"/>
        <v>0</v>
      </c>
      <c r="G94" s="165">
        <f t="shared" si="53"/>
        <v>7470020</v>
      </c>
      <c r="H94" s="165">
        <f t="shared" si="53"/>
        <v>0</v>
      </c>
      <c r="I94" s="165">
        <f t="shared" si="53"/>
        <v>0</v>
      </c>
      <c r="J94" s="165">
        <f t="shared" si="53"/>
        <v>0</v>
      </c>
      <c r="K94" s="150">
        <f t="shared" si="39"/>
        <v>7619420.3999999994</v>
      </c>
      <c r="L94" s="151">
        <f t="shared" si="40"/>
        <v>7771808.8080000002</v>
      </c>
    </row>
    <row r="95" spans="1:63" s="125" customFormat="1" x14ac:dyDescent="0.2">
      <c r="A95" s="101">
        <v>311</v>
      </c>
      <c r="B95" s="102" t="s">
        <v>100</v>
      </c>
      <c r="C95" s="136">
        <f>SUM(D95:J95)</f>
        <v>6200000</v>
      </c>
      <c r="D95" s="134"/>
      <c r="E95" s="134"/>
      <c r="F95" s="134"/>
      <c r="G95" s="134">
        <v>6200000</v>
      </c>
      <c r="H95" s="137">
        <f>SUM(H97:H99)</f>
        <v>0</v>
      </c>
      <c r="I95" s="134"/>
      <c r="J95" s="134"/>
      <c r="K95" s="180"/>
      <c r="L95" s="213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</row>
    <row r="96" spans="1:63" s="208" customFormat="1" x14ac:dyDescent="0.2">
      <c r="A96" s="101">
        <v>312</v>
      </c>
      <c r="B96" s="102" t="s">
        <v>24</v>
      </c>
      <c r="C96" s="136">
        <f t="shared" ref="C96:C97" si="54">SUM(D96:J96)</f>
        <v>220020</v>
      </c>
      <c r="D96" s="134"/>
      <c r="E96" s="134"/>
      <c r="F96" s="134"/>
      <c r="G96" s="134">
        <v>220020</v>
      </c>
      <c r="H96" s="137"/>
      <c r="I96" s="134"/>
      <c r="J96" s="160"/>
      <c r="K96" s="180"/>
      <c r="L96" s="213"/>
    </row>
    <row r="97" spans="1:63" s="125" customFormat="1" x14ac:dyDescent="0.2">
      <c r="A97" s="100">
        <v>313</v>
      </c>
      <c r="B97" s="93" t="s">
        <v>25</v>
      </c>
      <c r="C97" s="136">
        <f t="shared" si="54"/>
        <v>1050000</v>
      </c>
      <c r="D97" s="134"/>
      <c r="E97" s="134"/>
      <c r="F97" s="134"/>
      <c r="G97" s="134">
        <v>1050000</v>
      </c>
      <c r="H97" s="134"/>
      <c r="I97" s="134"/>
      <c r="J97" s="160"/>
      <c r="K97" s="180"/>
      <c r="L97" s="213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</row>
    <row r="98" spans="1:63" s="4" customFormat="1" x14ac:dyDescent="0.2">
      <c r="A98" s="178">
        <v>32</v>
      </c>
      <c r="B98" s="179" t="s">
        <v>133</v>
      </c>
      <c r="C98" s="150">
        <f>SUM(C99:C100)</f>
        <v>272000</v>
      </c>
      <c r="D98" s="150">
        <f t="shared" ref="D98:J98" si="55">SUM(D99:D100)</f>
        <v>0</v>
      </c>
      <c r="E98" s="150">
        <f t="shared" si="55"/>
        <v>0</v>
      </c>
      <c r="F98" s="150">
        <f t="shared" si="55"/>
        <v>0</v>
      </c>
      <c r="G98" s="150">
        <f t="shared" si="55"/>
        <v>272000</v>
      </c>
      <c r="H98" s="150">
        <f t="shared" si="55"/>
        <v>0</v>
      </c>
      <c r="I98" s="150">
        <f t="shared" si="55"/>
        <v>0</v>
      </c>
      <c r="J98" s="150">
        <f t="shared" si="55"/>
        <v>0</v>
      </c>
      <c r="K98" s="150">
        <f t="shared" si="39"/>
        <v>277440</v>
      </c>
      <c r="L98" s="151">
        <f t="shared" si="40"/>
        <v>282988.79999999999</v>
      </c>
    </row>
    <row r="99" spans="1:63" s="125" customFormat="1" x14ac:dyDescent="0.2">
      <c r="A99" s="100">
        <v>321</v>
      </c>
      <c r="B99" s="93" t="s">
        <v>79</v>
      </c>
      <c r="C99" s="136">
        <f>SUM(D99:J99)</f>
        <v>247000</v>
      </c>
      <c r="D99" s="134"/>
      <c r="E99" s="134"/>
      <c r="F99" s="134"/>
      <c r="G99" s="134">
        <v>247000</v>
      </c>
      <c r="H99" s="134"/>
      <c r="I99" s="134"/>
      <c r="J99" s="134"/>
      <c r="K99" s="180"/>
      <c r="L99" s="213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</row>
    <row r="100" spans="1:63" s="125" customFormat="1" x14ac:dyDescent="0.2">
      <c r="A100" s="100">
        <v>329</v>
      </c>
      <c r="B100" s="93" t="s">
        <v>132</v>
      </c>
      <c r="C100" s="136">
        <f>SUM(D100:J100)</f>
        <v>25000</v>
      </c>
      <c r="D100" s="134"/>
      <c r="E100" s="134"/>
      <c r="F100" s="134"/>
      <c r="G100" s="134">
        <v>25000</v>
      </c>
      <c r="H100" s="134"/>
      <c r="I100" s="134"/>
      <c r="J100" s="134"/>
      <c r="K100" s="180"/>
      <c r="L100" s="213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</row>
    <row r="101" spans="1:63" s="208" customFormat="1" x14ac:dyDescent="0.2">
      <c r="A101" s="189" t="s">
        <v>83</v>
      </c>
      <c r="B101" s="210" t="s">
        <v>81</v>
      </c>
      <c r="C101" s="195">
        <f>SUM(C102)</f>
        <v>104000</v>
      </c>
      <c r="D101" s="195">
        <f t="shared" ref="D101:J101" si="56">SUM(D102)</f>
        <v>0</v>
      </c>
      <c r="E101" s="195">
        <f t="shared" si="56"/>
        <v>0</v>
      </c>
      <c r="F101" s="195">
        <f t="shared" si="56"/>
        <v>0</v>
      </c>
      <c r="G101" s="195">
        <f t="shared" si="56"/>
        <v>104000</v>
      </c>
      <c r="H101" s="195">
        <f t="shared" si="56"/>
        <v>0</v>
      </c>
      <c r="I101" s="195">
        <f t="shared" si="56"/>
        <v>0</v>
      </c>
      <c r="J101" s="195">
        <f t="shared" si="56"/>
        <v>0</v>
      </c>
      <c r="K101" s="195">
        <f t="shared" si="39"/>
        <v>106080</v>
      </c>
      <c r="L101" s="216">
        <f t="shared" si="40"/>
        <v>108201.59999999999</v>
      </c>
    </row>
    <row r="102" spans="1:63" s="208" customFormat="1" ht="25.5" x14ac:dyDescent="0.2">
      <c r="A102" s="97" t="s">
        <v>53</v>
      </c>
      <c r="B102" s="89" t="s">
        <v>54</v>
      </c>
      <c r="C102" s="165">
        <f>SUM(C103+C107)</f>
        <v>104000</v>
      </c>
      <c r="D102" s="165">
        <f t="shared" ref="D102:J102" si="57">SUM(D103+D107)</f>
        <v>0</v>
      </c>
      <c r="E102" s="165">
        <f t="shared" si="57"/>
        <v>0</v>
      </c>
      <c r="F102" s="165">
        <f t="shared" si="57"/>
        <v>0</v>
      </c>
      <c r="G102" s="165">
        <f t="shared" si="57"/>
        <v>104000</v>
      </c>
      <c r="H102" s="165">
        <f t="shared" si="57"/>
        <v>0</v>
      </c>
      <c r="I102" s="165">
        <f t="shared" si="57"/>
        <v>0</v>
      </c>
      <c r="J102" s="165">
        <f t="shared" si="57"/>
        <v>0</v>
      </c>
      <c r="K102" s="150">
        <f t="shared" si="39"/>
        <v>106080</v>
      </c>
      <c r="L102" s="151">
        <f t="shared" si="40"/>
        <v>108201.59999999999</v>
      </c>
    </row>
    <row r="103" spans="1:63" s="4" customFormat="1" x14ac:dyDescent="0.2">
      <c r="A103" s="178">
        <v>32</v>
      </c>
      <c r="B103" s="179" t="s">
        <v>133</v>
      </c>
      <c r="C103" s="150">
        <f>SUM(C104:C106)</f>
        <v>54000</v>
      </c>
      <c r="D103" s="150">
        <f t="shared" ref="D103:J103" si="58">SUM(D104:D106)</f>
        <v>0</v>
      </c>
      <c r="E103" s="150">
        <f t="shared" si="58"/>
        <v>0</v>
      </c>
      <c r="F103" s="150">
        <f t="shared" si="58"/>
        <v>0</v>
      </c>
      <c r="G103" s="150">
        <f t="shared" si="58"/>
        <v>54000</v>
      </c>
      <c r="H103" s="150">
        <f t="shared" si="58"/>
        <v>0</v>
      </c>
      <c r="I103" s="150">
        <f t="shared" si="58"/>
        <v>0</v>
      </c>
      <c r="J103" s="150">
        <f t="shared" si="58"/>
        <v>0</v>
      </c>
      <c r="K103" s="150">
        <f t="shared" si="39"/>
        <v>55080</v>
      </c>
      <c r="L103" s="151">
        <f t="shared" si="40"/>
        <v>56181.599999999999</v>
      </c>
    </row>
    <row r="104" spans="1:63" s="208" customFormat="1" ht="25.5" x14ac:dyDescent="0.2">
      <c r="A104" s="100">
        <v>321</v>
      </c>
      <c r="B104" s="93" t="s">
        <v>128</v>
      </c>
      <c r="C104" s="136">
        <f>SUM(D104:J104)</f>
        <v>41000</v>
      </c>
      <c r="D104" s="134"/>
      <c r="E104" s="134"/>
      <c r="F104" s="134"/>
      <c r="G104" s="134">
        <v>41000</v>
      </c>
      <c r="H104" s="134"/>
      <c r="I104" s="134"/>
      <c r="J104" s="134"/>
      <c r="K104" s="180"/>
      <c r="L104" s="213"/>
    </row>
    <row r="105" spans="1:63" s="208" customFormat="1" x14ac:dyDescent="0.2">
      <c r="A105" s="100">
        <v>321</v>
      </c>
      <c r="B105" s="93" t="s">
        <v>129</v>
      </c>
      <c r="C105" s="136">
        <f t="shared" ref="C105:C106" si="59">SUM(D105:J105)</f>
        <v>10000</v>
      </c>
      <c r="D105" s="134"/>
      <c r="E105" s="134"/>
      <c r="F105" s="134"/>
      <c r="G105" s="134">
        <v>10000</v>
      </c>
      <c r="H105" s="134"/>
      <c r="I105" s="134"/>
      <c r="J105" s="134"/>
      <c r="K105" s="180"/>
      <c r="L105" s="213"/>
    </row>
    <row r="106" spans="1:63" s="208" customFormat="1" x14ac:dyDescent="0.2">
      <c r="A106" s="100">
        <v>329</v>
      </c>
      <c r="B106" s="93" t="s">
        <v>29</v>
      </c>
      <c r="C106" s="136">
        <f t="shared" si="59"/>
        <v>3000</v>
      </c>
      <c r="D106" s="134"/>
      <c r="E106" s="134"/>
      <c r="F106" s="134"/>
      <c r="G106" s="134">
        <v>3000</v>
      </c>
      <c r="H106" s="134"/>
      <c r="I106" s="134"/>
      <c r="J106" s="134"/>
      <c r="K106" s="180"/>
      <c r="L106" s="213"/>
    </row>
    <row r="107" spans="1:63" s="4" customFormat="1" ht="25.5" x14ac:dyDescent="0.2">
      <c r="A107" s="178">
        <v>37</v>
      </c>
      <c r="B107" s="179" t="s">
        <v>137</v>
      </c>
      <c r="C107" s="150">
        <f>SUM(C108)</f>
        <v>50000</v>
      </c>
      <c r="D107" s="150">
        <f t="shared" ref="D107:J107" si="60">SUM(D108)</f>
        <v>0</v>
      </c>
      <c r="E107" s="150">
        <f t="shared" si="60"/>
        <v>0</v>
      </c>
      <c r="F107" s="150">
        <f t="shared" si="60"/>
        <v>0</v>
      </c>
      <c r="G107" s="150">
        <f t="shared" si="60"/>
        <v>50000</v>
      </c>
      <c r="H107" s="150">
        <f t="shared" si="60"/>
        <v>0</v>
      </c>
      <c r="I107" s="150">
        <f t="shared" si="60"/>
        <v>0</v>
      </c>
      <c r="J107" s="150">
        <f t="shared" si="60"/>
        <v>0</v>
      </c>
      <c r="K107" s="150">
        <f t="shared" si="39"/>
        <v>51000</v>
      </c>
      <c r="L107" s="151">
        <f t="shared" si="40"/>
        <v>52020</v>
      </c>
    </row>
    <row r="108" spans="1:63" s="208" customFormat="1" ht="25.5" x14ac:dyDescent="0.2">
      <c r="A108" s="100">
        <v>372</v>
      </c>
      <c r="B108" s="93" t="s">
        <v>130</v>
      </c>
      <c r="C108" s="136">
        <f>SUM(D108:J108)</f>
        <v>50000</v>
      </c>
      <c r="D108" s="134"/>
      <c r="E108" s="134"/>
      <c r="F108" s="134"/>
      <c r="G108" s="134">
        <v>50000</v>
      </c>
      <c r="H108" s="134"/>
      <c r="I108" s="134"/>
      <c r="J108" s="134"/>
      <c r="K108" s="180"/>
      <c r="L108" s="213"/>
    </row>
    <row r="109" spans="1:63" x14ac:dyDescent="0.2">
      <c r="A109" s="189" t="s">
        <v>69</v>
      </c>
      <c r="B109" s="194" t="s">
        <v>70</v>
      </c>
      <c r="C109" s="195">
        <f>SUM(C110)</f>
        <v>36000</v>
      </c>
      <c r="D109" s="195">
        <f t="shared" ref="D109:J110" si="61">SUM(D110)</f>
        <v>0</v>
      </c>
      <c r="E109" s="195">
        <f t="shared" si="61"/>
        <v>0</v>
      </c>
      <c r="F109" s="195">
        <f t="shared" si="61"/>
        <v>0</v>
      </c>
      <c r="G109" s="195">
        <f t="shared" si="61"/>
        <v>36000</v>
      </c>
      <c r="H109" s="195">
        <f t="shared" si="61"/>
        <v>0</v>
      </c>
      <c r="I109" s="195">
        <f t="shared" si="61"/>
        <v>0</v>
      </c>
      <c r="J109" s="195">
        <f t="shared" si="61"/>
        <v>0</v>
      </c>
      <c r="K109" s="195">
        <f t="shared" si="39"/>
        <v>36720</v>
      </c>
      <c r="L109" s="216">
        <f t="shared" si="40"/>
        <v>37454.400000000001</v>
      </c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</row>
    <row r="110" spans="1:63" s="4" customFormat="1" ht="38.25" x14ac:dyDescent="0.2">
      <c r="A110" s="178" t="s">
        <v>68</v>
      </c>
      <c r="B110" s="141" t="s">
        <v>101</v>
      </c>
      <c r="C110" s="150">
        <f>SUM(C111)</f>
        <v>36000</v>
      </c>
      <c r="D110" s="150">
        <f t="shared" si="61"/>
        <v>0</v>
      </c>
      <c r="E110" s="150">
        <f t="shared" si="61"/>
        <v>0</v>
      </c>
      <c r="F110" s="150">
        <f t="shared" si="61"/>
        <v>0</v>
      </c>
      <c r="G110" s="150">
        <f t="shared" si="61"/>
        <v>36000</v>
      </c>
      <c r="H110" s="150">
        <f t="shared" si="61"/>
        <v>0</v>
      </c>
      <c r="I110" s="150">
        <f t="shared" si="61"/>
        <v>0</v>
      </c>
      <c r="J110" s="150">
        <f t="shared" si="61"/>
        <v>0</v>
      </c>
      <c r="K110" s="150">
        <f t="shared" si="39"/>
        <v>36720</v>
      </c>
      <c r="L110" s="151">
        <f t="shared" si="40"/>
        <v>37454.400000000001</v>
      </c>
    </row>
    <row r="111" spans="1:63" s="4" customFormat="1" x14ac:dyDescent="0.2">
      <c r="A111" s="178">
        <v>32</v>
      </c>
      <c r="B111" s="179" t="s">
        <v>133</v>
      </c>
      <c r="C111" s="150">
        <f>SUM(C112:C113)</f>
        <v>36000</v>
      </c>
      <c r="D111" s="150">
        <f t="shared" ref="D111:J111" si="62">SUM(D112:D113)</f>
        <v>0</v>
      </c>
      <c r="E111" s="150">
        <f t="shared" si="62"/>
        <v>0</v>
      </c>
      <c r="F111" s="150">
        <f t="shared" si="62"/>
        <v>0</v>
      </c>
      <c r="G111" s="150">
        <f t="shared" si="62"/>
        <v>36000</v>
      </c>
      <c r="H111" s="150">
        <f t="shared" si="62"/>
        <v>0</v>
      </c>
      <c r="I111" s="150">
        <f t="shared" si="62"/>
        <v>0</v>
      </c>
      <c r="J111" s="150">
        <f t="shared" si="62"/>
        <v>0</v>
      </c>
      <c r="K111" s="150">
        <f t="shared" si="39"/>
        <v>36720</v>
      </c>
      <c r="L111" s="151">
        <f t="shared" si="40"/>
        <v>37454.400000000001</v>
      </c>
    </row>
    <row r="112" spans="1:63" s="4" customFormat="1" ht="12.75" customHeight="1" x14ac:dyDescent="0.2">
      <c r="A112" s="183">
        <v>322</v>
      </c>
      <c r="B112" s="184" t="s">
        <v>27</v>
      </c>
      <c r="C112" s="134">
        <f>SUM(D112:J112)</f>
        <v>35000</v>
      </c>
      <c r="D112" s="132"/>
      <c r="E112" s="132"/>
      <c r="F112" s="132"/>
      <c r="G112" s="134">
        <v>35000</v>
      </c>
      <c r="H112" s="132"/>
      <c r="I112" s="132"/>
      <c r="J112" s="132"/>
      <c r="K112" s="180"/>
      <c r="L112" s="213"/>
    </row>
    <row r="113" spans="1:63" s="4" customFormat="1" x14ac:dyDescent="0.2">
      <c r="A113" s="183">
        <v>323</v>
      </c>
      <c r="B113" s="177" t="s">
        <v>28</v>
      </c>
      <c r="C113" s="134">
        <f>SUM(D113:J113)</f>
        <v>1000</v>
      </c>
      <c r="D113" s="132"/>
      <c r="E113" s="132"/>
      <c r="F113" s="132"/>
      <c r="G113" s="134">
        <v>1000</v>
      </c>
      <c r="H113" s="132"/>
      <c r="I113" s="132"/>
      <c r="J113" s="132"/>
      <c r="K113" s="180"/>
      <c r="L113" s="213"/>
    </row>
    <row r="114" spans="1:63" s="155" customFormat="1" x14ac:dyDescent="0.2">
      <c r="A114" s="187" t="s">
        <v>72</v>
      </c>
      <c r="B114" s="188" t="s">
        <v>73</v>
      </c>
      <c r="C114" s="195">
        <f>SUM(C115)</f>
        <v>23000</v>
      </c>
      <c r="D114" s="195">
        <f t="shared" ref="D114:J115" si="63">SUM(D115)</f>
        <v>0</v>
      </c>
      <c r="E114" s="195">
        <f t="shared" si="63"/>
        <v>0</v>
      </c>
      <c r="F114" s="195">
        <f t="shared" si="63"/>
        <v>0</v>
      </c>
      <c r="G114" s="195">
        <f t="shared" si="63"/>
        <v>23000</v>
      </c>
      <c r="H114" s="195">
        <f t="shared" si="63"/>
        <v>0</v>
      </c>
      <c r="I114" s="195">
        <f t="shared" si="63"/>
        <v>0</v>
      </c>
      <c r="J114" s="195">
        <f t="shared" si="63"/>
        <v>0</v>
      </c>
      <c r="K114" s="195">
        <f t="shared" si="39"/>
        <v>23460</v>
      </c>
      <c r="L114" s="216">
        <f t="shared" si="40"/>
        <v>23929.200000000001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s="4" customFormat="1" x14ac:dyDescent="0.2">
      <c r="A115" s="153" t="s">
        <v>63</v>
      </c>
      <c r="B115" s="154" t="s">
        <v>55</v>
      </c>
      <c r="C115" s="171">
        <f>SUM(C116)</f>
        <v>23000</v>
      </c>
      <c r="D115" s="171">
        <f t="shared" si="63"/>
        <v>0</v>
      </c>
      <c r="E115" s="171">
        <f t="shared" si="63"/>
        <v>0</v>
      </c>
      <c r="F115" s="171">
        <f t="shared" si="63"/>
        <v>0</v>
      </c>
      <c r="G115" s="171">
        <f t="shared" si="63"/>
        <v>23000</v>
      </c>
      <c r="H115" s="171">
        <f t="shared" si="63"/>
        <v>0</v>
      </c>
      <c r="I115" s="171">
        <f t="shared" si="63"/>
        <v>0</v>
      </c>
      <c r="J115" s="171">
        <f t="shared" si="63"/>
        <v>0</v>
      </c>
      <c r="K115" s="150">
        <f t="shared" si="39"/>
        <v>23460</v>
      </c>
      <c r="L115" s="151">
        <f t="shared" si="40"/>
        <v>23929.200000000001</v>
      </c>
    </row>
    <row r="116" spans="1:63" s="4" customFormat="1" ht="25.5" x14ac:dyDescent="0.2">
      <c r="A116" s="97">
        <v>42</v>
      </c>
      <c r="B116" s="89" t="s">
        <v>136</v>
      </c>
      <c r="C116" s="165">
        <f>SUM(C117:C118)</f>
        <v>23000</v>
      </c>
      <c r="D116" s="165">
        <f t="shared" ref="D116:J116" si="64">SUM(D117:D118)</f>
        <v>0</v>
      </c>
      <c r="E116" s="165">
        <f t="shared" si="64"/>
        <v>0</v>
      </c>
      <c r="F116" s="165">
        <f t="shared" si="64"/>
        <v>0</v>
      </c>
      <c r="G116" s="165">
        <f t="shared" si="64"/>
        <v>23000</v>
      </c>
      <c r="H116" s="165">
        <f t="shared" si="64"/>
        <v>0</v>
      </c>
      <c r="I116" s="165">
        <f t="shared" si="64"/>
        <v>0</v>
      </c>
      <c r="J116" s="165">
        <f t="shared" si="64"/>
        <v>0</v>
      </c>
      <c r="K116" s="150">
        <f t="shared" si="39"/>
        <v>23460</v>
      </c>
      <c r="L116" s="151">
        <f t="shared" si="40"/>
        <v>23929.200000000001</v>
      </c>
    </row>
    <row r="117" spans="1:63" x14ac:dyDescent="0.2">
      <c r="A117" s="101">
        <v>422</v>
      </c>
      <c r="B117" s="102" t="s">
        <v>31</v>
      </c>
      <c r="C117" s="136">
        <f>SUM(D117:J117)</f>
        <v>19000</v>
      </c>
      <c r="D117" s="134"/>
      <c r="E117" s="134"/>
      <c r="F117" s="138"/>
      <c r="G117" s="134">
        <v>19000</v>
      </c>
      <c r="H117" s="134"/>
      <c r="I117" s="134"/>
      <c r="J117" s="160"/>
      <c r="K117" s="180"/>
      <c r="L117" s="213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  <c r="BI117" s="149"/>
      <c r="BJ117" s="149"/>
      <c r="BK117" s="149"/>
    </row>
    <row r="118" spans="1:63" ht="25.5" x14ac:dyDescent="0.2">
      <c r="A118" s="101">
        <v>424</v>
      </c>
      <c r="B118" s="102" t="s">
        <v>102</v>
      </c>
      <c r="C118" s="136">
        <f>SUM(D118:J118)</f>
        <v>4000</v>
      </c>
      <c r="D118" s="134"/>
      <c r="E118" s="134"/>
      <c r="F118" s="138">
        <v>0</v>
      </c>
      <c r="G118" s="134">
        <v>4000</v>
      </c>
      <c r="H118" s="134"/>
      <c r="I118" s="134"/>
      <c r="J118" s="160"/>
      <c r="K118" s="180"/>
      <c r="L118" s="213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  <c r="BI118" s="149"/>
      <c r="BJ118" s="149"/>
      <c r="BK118" s="149"/>
    </row>
    <row r="119" spans="1:63" ht="25.5" x14ac:dyDescent="0.2">
      <c r="A119" s="97" t="s">
        <v>103</v>
      </c>
      <c r="B119" s="89" t="s">
        <v>104</v>
      </c>
      <c r="C119" s="209">
        <f>SUM(C120)</f>
        <v>140000</v>
      </c>
      <c r="D119" s="209">
        <f t="shared" ref="D119:J123" si="65">SUM(D120)</f>
        <v>0</v>
      </c>
      <c r="E119" s="209">
        <f t="shared" si="65"/>
        <v>0</v>
      </c>
      <c r="F119" s="209">
        <f t="shared" si="65"/>
        <v>0</v>
      </c>
      <c r="G119" s="209">
        <f t="shared" si="65"/>
        <v>140000</v>
      </c>
      <c r="H119" s="209">
        <f t="shared" si="65"/>
        <v>0</v>
      </c>
      <c r="I119" s="209">
        <f t="shared" si="65"/>
        <v>0</v>
      </c>
      <c r="J119" s="209">
        <f t="shared" si="65"/>
        <v>0</v>
      </c>
      <c r="K119" s="150">
        <f t="shared" si="39"/>
        <v>142800</v>
      </c>
      <c r="L119" s="151">
        <f t="shared" si="40"/>
        <v>145656</v>
      </c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</row>
    <row r="120" spans="1:63" s="4" customFormat="1" ht="25.5" x14ac:dyDescent="0.2">
      <c r="A120" s="97" t="s">
        <v>106</v>
      </c>
      <c r="B120" s="89" t="s">
        <v>105</v>
      </c>
      <c r="C120" s="164">
        <f>SUM(C121)</f>
        <v>140000</v>
      </c>
      <c r="D120" s="164">
        <f t="shared" si="65"/>
        <v>0</v>
      </c>
      <c r="E120" s="164">
        <f t="shared" si="65"/>
        <v>0</v>
      </c>
      <c r="F120" s="164">
        <f t="shared" si="65"/>
        <v>0</v>
      </c>
      <c r="G120" s="164">
        <f t="shared" si="65"/>
        <v>140000</v>
      </c>
      <c r="H120" s="164">
        <f t="shared" si="65"/>
        <v>0</v>
      </c>
      <c r="I120" s="164">
        <f t="shared" si="65"/>
        <v>0</v>
      </c>
      <c r="J120" s="164">
        <f t="shared" si="65"/>
        <v>0</v>
      </c>
      <c r="K120" s="150">
        <f t="shared" si="39"/>
        <v>142800</v>
      </c>
      <c r="L120" s="151">
        <f t="shared" si="40"/>
        <v>145656</v>
      </c>
    </row>
    <row r="121" spans="1:63" s="4" customFormat="1" x14ac:dyDescent="0.2">
      <c r="A121" s="189" t="s">
        <v>72</v>
      </c>
      <c r="B121" s="190" t="s">
        <v>73</v>
      </c>
      <c r="C121" s="195">
        <f>SUM(C122)</f>
        <v>140000</v>
      </c>
      <c r="D121" s="195">
        <f t="shared" si="65"/>
        <v>0</v>
      </c>
      <c r="E121" s="195">
        <f t="shared" si="65"/>
        <v>0</v>
      </c>
      <c r="F121" s="195">
        <f t="shared" si="65"/>
        <v>0</v>
      </c>
      <c r="G121" s="195">
        <f t="shared" si="65"/>
        <v>140000</v>
      </c>
      <c r="H121" s="195">
        <f t="shared" si="65"/>
        <v>0</v>
      </c>
      <c r="I121" s="195">
        <f t="shared" si="65"/>
        <v>0</v>
      </c>
      <c r="J121" s="195">
        <f t="shared" si="65"/>
        <v>0</v>
      </c>
      <c r="K121" s="195">
        <f t="shared" si="39"/>
        <v>142800</v>
      </c>
      <c r="L121" s="216">
        <f t="shared" si="40"/>
        <v>145656</v>
      </c>
    </row>
    <row r="122" spans="1:63" x14ac:dyDescent="0.2">
      <c r="A122" s="140" t="s">
        <v>63</v>
      </c>
      <c r="B122" s="141" t="s">
        <v>55</v>
      </c>
      <c r="C122" s="171">
        <f>SUM(C123)</f>
        <v>140000</v>
      </c>
      <c r="D122" s="171">
        <f t="shared" si="65"/>
        <v>0</v>
      </c>
      <c r="E122" s="171">
        <f t="shared" si="65"/>
        <v>0</v>
      </c>
      <c r="F122" s="171">
        <f t="shared" si="65"/>
        <v>0</v>
      </c>
      <c r="G122" s="171">
        <f t="shared" si="65"/>
        <v>140000</v>
      </c>
      <c r="H122" s="171">
        <f t="shared" si="65"/>
        <v>0</v>
      </c>
      <c r="I122" s="171">
        <f t="shared" si="65"/>
        <v>0</v>
      </c>
      <c r="J122" s="171">
        <f t="shared" si="65"/>
        <v>0</v>
      </c>
      <c r="K122" s="150">
        <f t="shared" si="39"/>
        <v>142800</v>
      </c>
      <c r="L122" s="151">
        <f t="shared" si="40"/>
        <v>145656</v>
      </c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</row>
    <row r="123" spans="1:63" s="4" customFormat="1" ht="25.5" x14ac:dyDescent="0.2">
      <c r="A123" s="97">
        <v>42</v>
      </c>
      <c r="B123" s="89" t="s">
        <v>136</v>
      </c>
      <c r="C123" s="165">
        <f>SUM(C124)</f>
        <v>140000</v>
      </c>
      <c r="D123" s="165">
        <f t="shared" si="65"/>
        <v>0</v>
      </c>
      <c r="E123" s="165">
        <f t="shared" si="65"/>
        <v>0</v>
      </c>
      <c r="F123" s="165">
        <f t="shared" si="65"/>
        <v>0</v>
      </c>
      <c r="G123" s="165">
        <f t="shared" si="65"/>
        <v>140000</v>
      </c>
      <c r="H123" s="165">
        <f t="shared" si="65"/>
        <v>0</v>
      </c>
      <c r="I123" s="165">
        <f t="shared" si="65"/>
        <v>0</v>
      </c>
      <c r="J123" s="165">
        <f t="shared" si="65"/>
        <v>0</v>
      </c>
      <c r="K123" s="150">
        <f t="shared" si="39"/>
        <v>142800</v>
      </c>
      <c r="L123" s="151">
        <f t="shared" si="40"/>
        <v>145656</v>
      </c>
    </row>
    <row r="124" spans="1:63" ht="25.5" x14ac:dyDescent="0.2">
      <c r="A124" s="101">
        <v>424</v>
      </c>
      <c r="B124" s="102" t="s">
        <v>131</v>
      </c>
      <c r="C124" s="136">
        <f>SUM(D124:J124)</f>
        <v>140000</v>
      </c>
      <c r="D124" s="134"/>
      <c r="E124" s="134"/>
      <c r="F124" s="134"/>
      <c r="G124" s="134">
        <v>140000</v>
      </c>
      <c r="H124" s="134"/>
      <c r="I124" s="134"/>
      <c r="J124" s="134"/>
      <c r="K124" s="180"/>
      <c r="L124" s="213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</row>
    <row r="125" spans="1:63" ht="25.5" x14ac:dyDescent="0.2">
      <c r="A125" s="168" t="s">
        <v>107</v>
      </c>
      <c r="B125" s="163" t="s">
        <v>108</v>
      </c>
      <c r="C125" s="170">
        <f>SUM(C126)</f>
        <v>38000</v>
      </c>
      <c r="D125" s="170">
        <f t="shared" ref="D125:J129" si="66">SUM(D126)</f>
        <v>0</v>
      </c>
      <c r="E125" s="170">
        <f t="shared" si="66"/>
        <v>0</v>
      </c>
      <c r="F125" s="170">
        <f t="shared" si="66"/>
        <v>0</v>
      </c>
      <c r="G125" s="170">
        <f t="shared" si="66"/>
        <v>38000</v>
      </c>
      <c r="H125" s="170">
        <f t="shared" si="66"/>
        <v>0</v>
      </c>
      <c r="I125" s="170">
        <f t="shared" si="66"/>
        <v>0</v>
      </c>
      <c r="J125" s="170">
        <f t="shared" si="66"/>
        <v>0</v>
      </c>
      <c r="K125" s="150">
        <f t="shared" si="39"/>
        <v>38760</v>
      </c>
      <c r="L125" s="151">
        <f t="shared" si="40"/>
        <v>39535.200000000004</v>
      </c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</row>
    <row r="126" spans="1:63" s="127" customFormat="1" ht="25.5" x14ac:dyDescent="0.2">
      <c r="A126" s="168" t="s">
        <v>109</v>
      </c>
      <c r="B126" s="163" t="s">
        <v>110</v>
      </c>
      <c r="C126" s="150">
        <f>SUM(C127)</f>
        <v>38000</v>
      </c>
      <c r="D126" s="150">
        <f t="shared" si="66"/>
        <v>0</v>
      </c>
      <c r="E126" s="150">
        <f t="shared" si="66"/>
        <v>0</v>
      </c>
      <c r="F126" s="150">
        <f t="shared" si="66"/>
        <v>0</v>
      </c>
      <c r="G126" s="150">
        <f t="shared" si="66"/>
        <v>38000</v>
      </c>
      <c r="H126" s="150">
        <f t="shared" si="66"/>
        <v>0</v>
      </c>
      <c r="I126" s="150">
        <f t="shared" si="66"/>
        <v>0</v>
      </c>
      <c r="J126" s="150">
        <f t="shared" si="66"/>
        <v>0</v>
      </c>
      <c r="K126" s="150">
        <f t="shared" si="39"/>
        <v>38760</v>
      </c>
      <c r="L126" s="151">
        <f t="shared" si="40"/>
        <v>39535.200000000004</v>
      </c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</row>
    <row r="127" spans="1:63" x14ac:dyDescent="0.2">
      <c r="A127" s="189" t="s">
        <v>69</v>
      </c>
      <c r="B127" s="190" t="s">
        <v>70</v>
      </c>
      <c r="C127" s="195">
        <f>SUM(C128)</f>
        <v>38000</v>
      </c>
      <c r="D127" s="195">
        <f t="shared" si="66"/>
        <v>0</v>
      </c>
      <c r="E127" s="195">
        <f t="shared" si="66"/>
        <v>0</v>
      </c>
      <c r="F127" s="195">
        <f t="shared" si="66"/>
        <v>0</v>
      </c>
      <c r="G127" s="195">
        <f t="shared" si="66"/>
        <v>38000</v>
      </c>
      <c r="H127" s="195">
        <f t="shared" si="66"/>
        <v>0</v>
      </c>
      <c r="I127" s="195">
        <f t="shared" si="66"/>
        <v>0</v>
      </c>
      <c r="J127" s="195">
        <f t="shared" si="66"/>
        <v>0</v>
      </c>
      <c r="K127" s="195">
        <f t="shared" si="39"/>
        <v>38760</v>
      </c>
      <c r="L127" s="216">
        <f t="shared" si="40"/>
        <v>39535.200000000004</v>
      </c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  <c r="BI127" s="149"/>
      <c r="BJ127" s="149"/>
      <c r="BK127" s="149"/>
    </row>
    <row r="128" spans="1:63" s="4" customFormat="1" x14ac:dyDescent="0.2">
      <c r="A128" s="140" t="s">
        <v>65</v>
      </c>
      <c r="B128" s="141" t="s">
        <v>80</v>
      </c>
      <c r="C128" s="171">
        <f>SUM(C129)</f>
        <v>38000</v>
      </c>
      <c r="D128" s="171">
        <f t="shared" si="66"/>
        <v>0</v>
      </c>
      <c r="E128" s="171">
        <f t="shared" si="66"/>
        <v>0</v>
      </c>
      <c r="F128" s="171">
        <f t="shared" si="66"/>
        <v>0</v>
      </c>
      <c r="G128" s="171">
        <f t="shared" si="66"/>
        <v>38000</v>
      </c>
      <c r="H128" s="171">
        <f t="shared" si="66"/>
        <v>0</v>
      </c>
      <c r="I128" s="171">
        <f t="shared" si="66"/>
        <v>0</v>
      </c>
      <c r="J128" s="171">
        <f t="shared" si="66"/>
        <v>0</v>
      </c>
      <c r="K128" s="150">
        <f t="shared" si="39"/>
        <v>38760</v>
      </c>
      <c r="L128" s="151">
        <f t="shared" si="40"/>
        <v>39535.200000000004</v>
      </c>
    </row>
    <row r="129" spans="1:63" s="4" customFormat="1" x14ac:dyDescent="0.2">
      <c r="A129" s="178">
        <v>32</v>
      </c>
      <c r="B129" s="179" t="s">
        <v>133</v>
      </c>
      <c r="C129" s="150">
        <f>SUM(C130)</f>
        <v>38000</v>
      </c>
      <c r="D129" s="150">
        <f t="shared" si="66"/>
        <v>0</v>
      </c>
      <c r="E129" s="150">
        <f t="shared" si="66"/>
        <v>0</v>
      </c>
      <c r="F129" s="150">
        <f t="shared" si="66"/>
        <v>0</v>
      </c>
      <c r="G129" s="150">
        <f t="shared" si="66"/>
        <v>38000</v>
      </c>
      <c r="H129" s="150">
        <f t="shared" si="66"/>
        <v>0</v>
      </c>
      <c r="I129" s="150">
        <f t="shared" si="66"/>
        <v>0</v>
      </c>
      <c r="J129" s="150">
        <f t="shared" si="66"/>
        <v>0</v>
      </c>
      <c r="K129" s="150">
        <f t="shared" si="39"/>
        <v>38760</v>
      </c>
      <c r="L129" s="151">
        <f t="shared" si="40"/>
        <v>39535.200000000004</v>
      </c>
    </row>
    <row r="130" spans="1:63" s="4" customFormat="1" ht="25.5" x14ac:dyDescent="0.2">
      <c r="A130" s="172">
        <v>324</v>
      </c>
      <c r="B130" s="173" t="s">
        <v>111</v>
      </c>
      <c r="C130" s="160">
        <f>SUM(D130:J130)</f>
        <v>38000</v>
      </c>
      <c r="D130" s="160"/>
      <c r="E130" s="160"/>
      <c r="F130" s="180"/>
      <c r="G130" s="160">
        <v>38000</v>
      </c>
      <c r="H130" s="180"/>
      <c r="I130" s="180"/>
      <c r="J130" s="180"/>
      <c r="K130" s="180"/>
      <c r="L130" s="213"/>
    </row>
    <row r="131" spans="1:63" s="4" customFormat="1" x14ac:dyDescent="0.2">
      <c r="A131" s="140" t="s">
        <v>113</v>
      </c>
      <c r="B131" s="141" t="s">
        <v>112</v>
      </c>
      <c r="C131" s="171">
        <f t="shared" ref="C131:C136" si="67">SUM(C132)</f>
        <v>55950</v>
      </c>
      <c r="D131" s="171">
        <f t="shared" ref="D131:J136" si="68">SUM(D132)</f>
        <v>0</v>
      </c>
      <c r="E131" s="171">
        <f t="shared" si="68"/>
        <v>0</v>
      </c>
      <c r="F131" s="171">
        <f t="shared" si="68"/>
        <v>0</v>
      </c>
      <c r="G131" s="171">
        <f t="shared" si="68"/>
        <v>0</v>
      </c>
      <c r="H131" s="171">
        <f t="shared" si="68"/>
        <v>55950</v>
      </c>
      <c r="I131" s="171">
        <f t="shared" si="68"/>
        <v>0</v>
      </c>
      <c r="J131" s="171">
        <f t="shared" si="68"/>
        <v>0</v>
      </c>
      <c r="K131" s="150">
        <f t="shared" si="39"/>
        <v>57069</v>
      </c>
      <c r="L131" s="151">
        <f t="shared" si="40"/>
        <v>58210.380000000005</v>
      </c>
    </row>
    <row r="132" spans="1:63" s="4" customFormat="1" x14ac:dyDescent="0.2">
      <c r="A132" s="97" t="s">
        <v>114</v>
      </c>
      <c r="B132" s="89" t="s">
        <v>82</v>
      </c>
      <c r="C132" s="164">
        <f t="shared" si="67"/>
        <v>55950</v>
      </c>
      <c r="D132" s="164">
        <f t="shared" si="68"/>
        <v>0</v>
      </c>
      <c r="E132" s="164">
        <f t="shared" si="68"/>
        <v>0</v>
      </c>
      <c r="F132" s="164">
        <f t="shared" si="68"/>
        <v>0</v>
      </c>
      <c r="G132" s="164">
        <f t="shared" si="68"/>
        <v>0</v>
      </c>
      <c r="H132" s="164">
        <f t="shared" si="68"/>
        <v>55950</v>
      </c>
      <c r="I132" s="164">
        <f t="shared" si="68"/>
        <v>0</v>
      </c>
      <c r="J132" s="164">
        <f t="shared" si="68"/>
        <v>0</v>
      </c>
      <c r="K132" s="150">
        <f t="shared" si="39"/>
        <v>57069</v>
      </c>
      <c r="L132" s="151">
        <f t="shared" si="40"/>
        <v>58210.380000000005</v>
      </c>
    </row>
    <row r="133" spans="1:63" s="4" customFormat="1" x14ac:dyDescent="0.2">
      <c r="A133" s="97" t="s">
        <v>115</v>
      </c>
      <c r="B133" s="89" t="s">
        <v>116</v>
      </c>
      <c r="C133" s="164">
        <f t="shared" si="67"/>
        <v>55950</v>
      </c>
      <c r="D133" s="164">
        <f t="shared" si="68"/>
        <v>0</v>
      </c>
      <c r="E133" s="164">
        <f t="shared" si="68"/>
        <v>0</v>
      </c>
      <c r="F133" s="164">
        <f t="shared" si="68"/>
        <v>0</v>
      </c>
      <c r="G133" s="164">
        <f t="shared" si="68"/>
        <v>0</v>
      </c>
      <c r="H133" s="164">
        <f t="shared" si="68"/>
        <v>55950</v>
      </c>
      <c r="I133" s="164">
        <f t="shared" si="68"/>
        <v>0</v>
      </c>
      <c r="J133" s="164">
        <f t="shared" si="68"/>
        <v>0</v>
      </c>
      <c r="K133" s="150">
        <f t="shared" si="39"/>
        <v>57069</v>
      </c>
      <c r="L133" s="151">
        <f t="shared" si="40"/>
        <v>58210.380000000005</v>
      </c>
    </row>
    <row r="134" spans="1:63" s="4" customFormat="1" x14ac:dyDescent="0.2">
      <c r="A134" s="189" t="s">
        <v>83</v>
      </c>
      <c r="B134" s="194" t="s">
        <v>81</v>
      </c>
      <c r="C134" s="195">
        <f t="shared" si="67"/>
        <v>55950</v>
      </c>
      <c r="D134" s="195">
        <f t="shared" si="68"/>
        <v>0</v>
      </c>
      <c r="E134" s="195">
        <f t="shared" si="68"/>
        <v>0</v>
      </c>
      <c r="F134" s="195">
        <f t="shared" si="68"/>
        <v>0</v>
      </c>
      <c r="G134" s="195">
        <f t="shared" si="68"/>
        <v>0</v>
      </c>
      <c r="H134" s="195">
        <f t="shared" si="68"/>
        <v>55950</v>
      </c>
      <c r="I134" s="195">
        <f t="shared" si="68"/>
        <v>0</v>
      </c>
      <c r="J134" s="195">
        <f t="shared" si="68"/>
        <v>0</v>
      </c>
      <c r="K134" s="195">
        <f t="shared" si="39"/>
        <v>57069</v>
      </c>
      <c r="L134" s="216">
        <f t="shared" si="40"/>
        <v>58210.380000000005</v>
      </c>
    </row>
    <row r="135" spans="1:63" s="4" customFormat="1" ht="25.5" x14ac:dyDescent="0.2">
      <c r="A135" s="178" t="s">
        <v>53</v>
      </c>
      <c r="B135" s="179" t="s">
        <v>117</v>
      </c>
      <c r="C135" s="171">
        <f t="shared" si="67"/>
        <v>55950</v>
      </c>
      <c r="D135" s="171">
        <f t="shared" si="68"/>
        <v>0</v>
      </c>
      <c r="E135" s="171">
        <f t="shared" si="68"/>
        <v>0</v>
      </c>
      <c r="F135" s="171">
        <f t="shared" si="68"/>
        <v>0</v>
      </c>
      <c r="G135" s="171">
        <f t="shared" si="68"/>
        <v>0</v>
      </c>
      <c r="H135" s="171">
        <f t="shared" si="68"/>
        <v>55950</v>
      </c>
      <c r="I135" s="171">
        <f t="shared" si="68"/>
        <v>0</v>
      </c>
      <c r="J135" s="171">
        <f t="shared" si="68"/>
        <v>0</v>
      </c>
      <c r="K135" s="150">
        <f t="shared" si="39"/>
        <v>57069</v>
      </c>
      <c r="L135" s="151">
        <f t="shared" si="40"/>
        <v>58210.380000000005</v>
      </c>
    </row>
    <row r="136" spans="1:63" s="4" customFormat="1" x14ac:dyDescent="0.2">
      <c r="A136" s="178">
        <v>32</v>
      </c>
      <c r="B136" s="179" t="s">
        <v>133</v>
      </c>
      <c r="C136" s="150">
        <f t="shared" si="67"/>
        <v>55950</v>
      </c>
      <c r="D136" s="150">
        <f t="shared" si="68"/>
        <v>0</v>
      </c>
      <c r="E136" s="150">
        <f t="shared" si="68"/>
        <v>0</v>
      </c>
      <c r="F136" s="150">
        <f t="shared" si="68"/>
        <v>0</v>
      </c>
      <c r="G136" s="150">
        <f t="shared" si="68"/>
        <v>0</v>
      </c>
      <c r="H136" s="150">
        <f t="shared" si="68"/>
        <v>55950</v>
      </c>
      <c r="I136" s="150">
        <f t="shared" si="68"/>
        <v>0</v>
      </c>
      <c r="J136" s="150">
        <f t="shared" si="68"/>
        <v>0</v>
      </c>
      <c r="K136" s="150">
        <f t="shared" ref="K136" si="69">SUM(C136/100)*102</f>
        <v>57069</v>
      </c>
      <c r="L136" s="151">
        <f t="shared" ref="L136" si="70">SUM(K136/100)*102</f>
        <v>58210.380000000005</v>
      </c>
    </row>
    <row r="137" spans="1:63" x14ac:dyDescent="0.2">
      <c r="A137" s="183">
        <v>321</v>
      </c>
      <c r="B137" s="177" t="s">
        <v>26</v>
      </c>
      <c r="C137" s="134">
        <f>SUM(D137:J137)</f>
        <v>55950</v>
      </c>
      <c r="D137" s="134"/>
      <c r="E137" s="134"/>
      <c r="F137" s="134"/>
      <c r="G137" s="134"/>
      <c r="H137" s="134">
        <v>55950</v>
      </c>
      <c r="I137" s="134"/>
      <c r="J137" s="134"/>
      <c r="K137" s="180"/>
      <c r="L137" s="213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  <c r="BI137" s="149"/>
      <c r="BJ137" s="149"/>
      <c r="BK137" s="149"/>
    </row>
    <row r="138" spans="1:63" s="159" customFormat="1" x14ac:dyDescent="0.2">
      <c r="A138" s="183"/>
      <c r="B138" s="177"/>
      <c r="C138" s="160"/>
      <c r="D138" s="160"/>
      <c r="E138" s="160"/>
      <c r="F138" s="160"/>
      <c r="G138" s="160"/>
      <c r="H138" s="160"/>
      <c r="I138" s="160"/>
      <c r="J138" s="160"/>
      <c r="K138" s="160"/>
      <c r="L138" s="161"/>
    </row>
    <row r="139" spans="1:63" x14ac:dyDescent="0.2">
      <c r="A139" s="101"/>
      <c r="B139" s="102"/>
      <c r="C139" s="134"/>
      <c r="D139" s="134"/>
      <c r="E139" s="134"/>
      <c r="F139" s="134"/>
      <c r="G139" s="134"/>
      <c r="H139" s="134"/>
      <c r="I139" s="134"/>
      <c r="J139" s="134"/>
      <c r="K139" s="134"/>
      <c r="L139" s="135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  <c r="BI139" s="149"/>
      <c r="BJ139" s="149"/>
      <c r="BK139" s="149"/>
    </row>
    <row r="140" spans="1:63" s="159" customFormat="1" x14ac:dyDescent="0.2">
      <c r="A140" s="101"/>
      <c r="B140" s="102"/>
      <c r="C140" s="134"/>
      <c r="D140" s="134"/>
      <c r="E140" s="134"/>
      <c r="F140" s="134"/>
      <c r="G140" s="134"/>
      <c r="H140" s="134"/>
      <c r="I140" s="134"/>
      <c r="J140" s="134"/>
      <c r="K140" s="134"/>
      <c r="L140" s="135"/>
    </row>
    <row r="141" spans="1:63" s="159" customFormat="1" x14ac:dyDescent="0.2">
      <c r="A141" s="172"/>
      <c r="B141" s="174"/>
      <c r="C141" s="160"/>
      <c r="D141" s="160"/>
      <c r="E141" s="160"/>
      <c r="F141" s="160"/>
      <c r="G141" s="160"/>
      <c r="H141" s="160"/>
      <c r="I141" s="160"/>
      <c r="J141" s="160"/>
      <c r="K141" s="160"/>
      <c r="L141" s="161"/>
    </row>
    <row r="142" spans="1:63" s="127" customFormat="1" x14ac:dyDescent="0.2">
      <c r="A142" s="65"/>
      <c r="B142" s="7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</row>
    <row r="143" spans="1:63" s="127" customFormat="1" x14ac:dyDescent="0.2">
      <c r="A143" s="65"/>
      <c r="B143" s="7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</row>
    <row r="144" spans="1:63" x14ac:dyDescent="0.2">
      <c r="A144" s="65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  <c r="BI144" s="149"/>
      <c r="BJ144" s="149"/>
      <c r="BK144" s="149"/>
    </row>
    <row r="145" spans="1:63" x14ac:dyDescent="0.2">
      <c r="A145" s="65" t="s">
        <v>138</v>
      </c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  <c r="BI145" s="149"/>
      <c r="BJ145" s="149"/>
      <c r="BK145" s="149"/>
    </row>
    <row r="146" spans="1:63" x14ac:dyDescent="0.2">
      <c r="A146" s="65"/>
      <c r="B146" s="7"/>
      <c r="C146" s="3"/>
      <c r="D146" s="3"/>
      <c r="E146" s="3"/>
      <c r="F146" s="3"/>
      <c r="G146" s="3"/>
      <c r="H146" s="3"/>
      <c r="I146" s="3"/>
      <c r="J146" s="3"/>
      <c r="K146" s="3" t="s">
        <v>75</v>
      </c>
      <c r="L146" s="3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  <c r="BI146" s="149"/>
      <c r="BJ146" s="149"/>
      <c r="BK146" s="149"/>
    </row>
    <row r="147" spans="1:63" x14ac:dyDescent="0.2">
      <c r="A147" s="65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</row>
    <row r="148" spans="1:63" x14ac:dyDescent="0.2">
      <c r="A148" s="65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</row>
    <row r="149" spans="1:63" x14ac:dyDescent="0.2">
      <c r="A149" s="65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  <c r="BI149" s="149"/>
      <c r="BJ149" s="149"/>
      <c r="BK149" s="149"/>
    </row>
    <row r="150" spans="1:63" x14ac:dyDescent="0.2">
      <c r="A150" s="65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</row>
    <row r="151" spans="1:63" x14ac:dyDescent="0.2">
      <c r="A151" s="65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</row>
    <row r="152" spans="1:63" x14ac:dyDescent="0.2">
      <c r="A152" s="65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</row>
    <row r="153" spans="1:63" x14ac:dyDescent="0.2">
      <c r="A153" s="65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</row>
    <row r="154" spans="1:63" x14ac:dyDescent="0.2">
      <c r="A154" s="65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  <c r="BI154" s="149"/>
      <c r="BJ154" s="149"/>
      <c r="BK154" s="149"/>
    </row>
    <row r="155" spans="1:63" x14ac:dyDescent="0.2">
      <c r="A155" s="65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</row>
    <row r="156" spans="1:63" x14ac:dyDescent="0.2">
      <c r="A156" s="65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</row>
    <row r="157" spans="1:63" x14ac:dyDescent="0.2">
      <c r="A157" s="65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</row>
    <row r="158" spans="1:63" x14ac:dyDescent="0.2">
      <c r="A158" s="65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</row>
    <row r="159" spans="1:63" x14ac:dyDescent="0.2">
      <c r="A159" s="65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</row>
    <row r="160" spans="1:63" x14ac:dyDescent="0.2">
      <c r="A160" s="65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</row>
    <row r="161" spans="1:63" x14ac:dyDescent="0.2">
      <c r="A161" s="65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49"/>
      <c r="BJ161" s="149"/>
      <c r="BK161" s="149"/>
    </row>
    <row r="162" spans="1:63" x14ac:dyDescent="0.2">
      <c r="A162" s="65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</row>
    <row r="163" spans="1:63" x14ac:dyDescent="0.2">
      <c r="A163" s="65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  <c r="BI163" s="149"/>
      <c r="BJ163" s="149"/>
      <c r="BK163" s="149"/>
    </row>
    <row r="164" spans="1:63" x14ac:dyDescent="0.2">
      <c r="A164" s="65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  <c r="BI164" s="149"/>
      <c r="BJ164" s="149"/>
      <c r="BK164" s="149"/>
    </row>
    <row r="165" spans="1:63" x14ac:dyDescent="0.2">
      <c r="A165" s="65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149"/>
      <c r="BJ165" s="149"/>
      <c r="BK165" s="149"/>
    </row>
    <row r="166" spans="1:63" x14ac:dyDescent="0.2">
      <c r="A166" s="65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</row>
    <row r="167" spans="1:63" x14ac:dyDescent="0.2">
      <c r="A167" s="65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</row>
    <row r="168" spans="1:63" x14ac:dyDescent="0.2">
      <c r="A168" s="65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149"/>
      <c r="BJ168" s="149"/>
      <c r="BK168" s="149"/>
    </row>
    <row r="169" spans="1:63" x14ac:dyDescent="0.2">
      <c r="A169" s="65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</row>
    <row r="170" spans="1:63" x14ac:dyDescent="0.2">
      <c r="A170" s="65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</row>
    <row r="171" spans="1:63" x14ac:dyDescent="0.2">
      <c r="A171" s="65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</row>
    <row r="172" spans="1:63" x14ac:dyDescent="0.2">
      <c r="A172" s="65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</row>
    <row r="173" spans="1:63" x14ac:dyDescent="0.2">
      <c r="A173" s="65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  <c r="BI173" s="149"/>
      <c r="BJ173" s="149"/>
      <c r="BK173" s="149"/>
    </row>
    <row r="174" spans="1:63" x14ac:dyDescent="0.2">
      <c r="A174" s="65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</row>
    <row r="175" spans="1:63" x14ac:dyDescent="0.2">
      <c r="A175" s="65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49"/>
      <c r="BJ175" s="149"/>
      <c r="BK175" s="149"/>
    </row>
    <row r="176" spans="1:63" x14ac:dyDescent="0.2">
      <c r="A176" s="65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</row>
    <row r="177" spans="1:63" x14ac:dyDescent="0.2">
      <c r="A177" s="65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</row>
    <row r="178" spans="1:63" x14ac:dyDescent="0.2">
      <c r="A178" s="65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  <c r="BI178" s="149"/>
      <c r="BJ178" s="149"/>
      <c r="BK178" s="149"/>
    </row>
    <row r="179" spans="1:63" x14ac:dyDescent="0.2">
      <c r="A179" s="65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</row>
    <row r="180" spans="1:63" x14ac:dyDescent="0.2">
      <c r="A180" s="65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</row>
    <row r="181" spans="1:63" x14ac:dyDescent="0.2">
      <c r="A181" s="65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</row>
    <row r="182" spans="1:63" x14ac:dyDescent="0.2">
      <c r="A182" s="65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</row>
    <row r="183" spans="1:63" x14ac:dyDescent="0.2">
      <c r="A183" s="65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</row>
    <row r="184" spans="1:63" x14ac:dyDescent="0.2">
      <c r="A184" s="65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  <c r="BI184" s="149"/>
      <c r="BJ184" s="149"/>
      <c r="BK184" s="149"/>
    </row>
    <row r="185" spans="1:63" x14ac:dyDescent="0.2">
      <c r="A185" s="65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  <c r="BI185" s="149"/>
      <c r="BJ185" s="149"/>
      <c r="BK185" s="149"/>
    </row>
    <row r="186" spans="1:63" x14ac:dyDescent="0.2">
      <c r="A186" s="65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</row>
    <row r="187" spans="1:63" x14ac:dyDescent="0.2">
      <c r="A187" s="65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</row>
    <row r="188" spans="1:63" x14ac:dyDescent="0.2">
      <c r="A188" s="65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</row>
    <row r="189" spans="1:63" x14ac:dyDescent="0.2">
      <c r="A189" s="65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  <c r="BI189" s="149"/>
      <c r="BJ189" s="149"/>
      <c r="BK189" s="149"/>
    </row>
    <row r="190" spans="1:63" x14ac:dyDescent="0.2">
      <c r="A190" s="65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  <c r="BI190" s="149"/>
      <c r="BJ190" s="149"/>
      <c r="BK190" s="149"/>
    </row>
    <row r="191" spans="1:63" x14ac:dyDescent="0.2">
      <c r="A191" s="65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</row>
    <row r="192" spans="1:63" x14ac:dyDescent="0.2">
      <c r="A192" s="65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</row>
    <row r="193" spans="1:63" x14ac:dyDescent="0.2">
      <c r="A193" s="65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  <c r="BI193" s="149"/>
      <c r="BJ193" s="149"/>
      <c r="BK193" s="149"/>
    </row>
    <row r="194" spans="1:63" x14ac:dyDescent="0.2">
      <c r="A194" s="65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  <c r="BI194" s="149"/>
      <c r="BJ194" s="149"/>
      <c r="BK194" s="149"/>
    </row>
    <row r="195" spans="1:63" x14ac:dyDescent="0.2">
      <c r="A195" s="65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</row>
    <row r="196" spans="1:63" x14ac:dyDescent="0.2">
      <c r="A196" s="65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</row>
    <row r="197" spans="1:63" x14ac:dyDescent="0.2">
      <c r="A197" s="65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  <c r="BI197" s="149"/>
      <c r="BJ197" s="149"/>
      <c r="BK197" s="149"/>
    </row>
    <row r="198" spans="1:63" x14ac:dyDescent="0.2">
      <c r="A198" s="65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  <c r="BI198" s="149"/>
      <c r="BJ198" s="149"/>
      <c r="BK198" s="149"/>
    </row>
    <row r="199" spans="1:63" x14ac:dyDescent="0.2">
      <c r="A199" s="65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  <c r="BI199" s="149"/>
      <c r="BJ199" s="149"/>
      <c r="BK199" s="149"/>
    </row>
    <row r="200" spans="1:63" x14ac:dyDescent="0.2">
      <c r="A200" s="65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  <c r="BI200" s="149"/>
      <c r="BJ200" s="149"/>
      <c r="BK200" s="149"/>
    </row>
    <row r="201" spans="1:63" x14ac:dyDescent="0.2">
      <c r="A201" s="65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  <c r="BI201" s="149"/>
      <c r="BJ201" s="149"/>
      <c r="BK201" s="149"/>
    </row>
    <row r="202" spans="1:63" x14ac:dyDescent="0.2">
      <c r="A202" s="65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  <c r="BI202" s="149"/>
      <c r="BJ202" s="149"/>
      <c r="BK202" s="149"/>
    </row>
    <row r="203" spans="1:63" x14ac:dyDescent="0.2">
      <c r="A203" s="65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  <c r="BI203" s="149"/>
      <c r="BJ203" s="149"/>
      <c r="BK203" s="149"/>
    </row>
    <row r="204" spans="1:63" x14ac:dyDescent="0.2">
      <c r="A204" s="65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  <c r="BI204" s="149"/>
      <c r="BJ204" s="149"/>
      <c r="BK204" s="149"/>
    </row>
    <row r="205" spans="1:63" x14ac:dyDescent="0.2">
      <c r="A205" s="65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  <c r="BI205" s="149"/>
      <c r="BJ205" s="149"/>
      <c r="BK205" s="149"/>
    </row>
    <row r="206" spans="1:63" x14ac:dyDescent="0.2">
      <c r="A206" s="65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  <c r="BI206" s="149"/>
      <c r="BJ206" s="149"/>
      <c r="BK206" s="149"/>
    </row>
    <row r="207" spans="1:63" x14ac:dyDescent="0.2">
      <c r="A207" s="65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  <c r="BI207" s="149"/>
      <c r="BJ207" s="149"/>
      <c r="BK207" s="149"/>
    </row>
    <row r="208" spans="1:63" x14ac:dyDescent="0.2">
      <c r="A208" s="65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  <c r="BI208" s="149"/>
      <c r="BJ208" s="149"/>
      <c r="BK208" s="149"/>
    </row>
    <row r="209" spans="1:63" x14ac:dyDescent="0.2">
      <c r="A209" s="65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</row>
    <row r="210" spans="1:63" x14ac:dyDescent="0.2">
      <c r="A210" s="65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  <c r="BI210" s="149"/>
      <c r="BJ210" s="149"/>
      <c r="BK210" s="149"/>
    </row>
    <row r="211" spans="1:63" x14ac:dyDescent="0.2">
      <c r="A211" s="65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  <c r="BI211" s="149"/>
      <c r="BJ211" s="149"/>
      <c r="BK211" s="149"/>
    </row>
    <row r="212" spans="1:63" x14ac:dyDescent="0.2">
      <c r="A212" s="65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  <c r="BI212" s="149"/>
      <c r="BJ212" s="149"/>
      <c r="BK212" s="149"/>
    </row>
    <row r="213" spans="1:63" x14ac:dyDescent="0.2">
      <c r="A213" s="65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  <c r="BI213" s="149"/>
      <c r="BJ213" s="149"/>
      <c r="BK213" s="149"/>
    </row>
    <row r="214" spans="1:63" x14ac:dyDescent="0.2">
      <c r="A214" s="65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</row>
    <row r="215" spans="1:63" x14ac:dyDescent="0.2">
      <c r="A215" s="65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</row>
    <row r="216" spans="1:63" x14ac:dyDescent="0.2">
      <c r="A216" s="65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</row>
    <row r="217" spans="1:63" x14ac:dyDescent="0.2">
      <c r="A217" s="65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</row>
    <row r="218" spans="1:63" x14ac:dyDescent="0.2">
      <c r="A218" s="65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</row>
    <row r="219" spans="1:63" x14ac:dyDescent="0.2">
      <c r="A219" s="65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</row>
    <row r="220" spans="1:63" x14ac:dyDescent="0.2">
      <c r="A220" s="65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  <c r="BI220" s="149"/>
      <c r="BJ220" s="149"/>
      <c r="BK220" s="149"/>
    </row>
    <row r="221" spans="1:63" x14ac:dyDescent="0.2">
      <c r="A221" s="65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  <c r="BI221" s="149"/>
      <c r="BJ221" s="149"/>
      <c r="BK221" s="149"/>
    </row>
    <row r="222" spans="1:63" x14ac:dyDescent="0.2">
      <c r="A222" s="65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</row>
    <row r="223" spans="1:63" x14ac:dyDescent="0.2">
      <c r="A223" s="65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  <c r="BI223" s="149"/>
      <c r="BJ223" s="149"/>
      <c r="BK223" s="149"/>
    </row>
    <row r="224" spans="1:63" x14ac:dyDescent="0.2">
      <c r="A224" s="65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  <c r="BI224" s="149"/>
      <c r="BJ224" s="149"/>
      <c r="BK224" s="149"/>
    </row>
    <row r="225" spans="1:63" x14ac:dyDescent="0.2">
      <c r="A225" s="65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  <c r="BI225" s="149"/>
      <c r="BJ225" s="149"/>
      <c r="BK225" s="149"/>
    </row>
    <row r="226" spans="1:63" x14ac:dyDescent="0.2">
      <c r="A226" s="65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  <c r="BI226" s="149"/>
      <c r="BJ226" s="149"/>
      <c r="BK226" s="149"/>
    </row>
    <row r="227" spans="1:63" x14ac:dyDescent="0.2">
      <c r="A227" s="65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  <c r="BI227" s="149"/>
      <c r="BJ227" s="149"/>
      <c r="BK227" s="149"/>
    </row>
    <row r="228" spans="1:63" x14ac:dyDescent="0.2">
      <c r="A228" s="65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  <c r="BI228" s="149"/>
      <c r="BJ228" s="149"/>
      <c r="BK228" s="149"/>
    </row>
    <row r="229" spans="1:63" x14ac:dyDescent="0.2">
      <c r="A229" s="65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  <c r="BI229" s="149"/>
      <c r="BJ229" s="149"/>
      <c r="BK229" s="149"/>
    </row>
    <row r="230" spans="1:63" x14ac:dyDescent="0.2">
      <c r="A230" s="65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  <c r="BI230" s="149"/>
      <c r="BJ230" s="149"/>
      <c r="BK230" s="149"/>
    </row>
    <row r="231" spans="1:63" x14ac:dyDescent="0.2">
      <c r="A231" s="65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  <c r="BI231" s="149"/>
      <c r="BJ231" s="149"/>
      <c r="BK231" s="149"/>
    </row>
    <row r="232" spans="1:63" x14ac:dyDescent="0.2">
      <c r="A232" s="65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  <c r="BI232" s="149"/>
      <c r="BJ232" s="149"/>
      <c r="BK232" s="149"/>
    </row>
    <row r="233" spans="1:63" x14ac:dyDescent="0.2">
      <c r="A233" s="65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  <c r="BI233" s="149"/>
      <c r="BJ233" s="149"/>
      <c r="BK233" s="149"/>
    </row>
    <row r="234" spans="1:63" x14ac:dyDescent="0.2">
      <c r="A234" s="65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</row>
    <row r="235" spans="1:63" x14ac:dyDescent="0.2">
      <c r="A235" s="65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/>
      <c r="BK235" s="149"/>
    </row>
    <row r="236" spans="1:63" x14ac:dyDescent="0.2">
      <c r="A236" s="65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</row>
    <row r="237" spans="1:63" x14ac:dyDescent="0.2">
      <c r="A237" s="65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</row>
    <row r="238" spans="1:63" x14ac:dyDescent="0.2">
      <c r="A238" s="65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  <c r="BI238" s="149"/>
      <c r="BJ238" s="149"/>
      <c r="BK238" s="149"/>
    </row>
    <row r="239" spans="1:63" x14ac:dyDescent="0.2">
      <c r="A239" s="65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  <c r="BI239" s="149"/>
      <c r="BJ239" s="149"/>
      <c r="BK239" s="149"/>
    </row>
    <row r="240" spans="1:63" x14ac:dyDescent="0.2">
      <c r="A240" s="65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  <c r="BI240" s="149"/>
      <c r="BJ240" s="149"/>
      <c r="BK240" s="149"/>
    </row>
    <row r="241" spans="1:63" x14ac:dyDescent="0.2">
      <c r="A241" s="65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  <c r="BI241" s="149"/>
      <c r="BJ241" s="149"/>
      <c r="BK241" s="149"/>
    </row>
    <row r="242" spans="1:63" x14ac:dyDescent="0.2">
      <c r="A242" s="65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</row>
    <row r="243" spans="1:63" x14ac:dyDescent="0.2">
      <c r="A243" s="65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  <c r="BI243" s="149"/>
      <c r="BJ243" s="149"/>
      <c r="BK243" s="149"/>
    </row>
    <row r="244" spans="1:63" x14ac:dyDescent="0.2">
      <c r="A244" s="65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  <c r="BI244" s="149"/>
      <c r="BJ244" s="149"/>
      <c r="BK244" s="149"/>
    </row>
    <row r="245" spans="1:63" x14ac:dyDescent="0.2">
      <c r="A245" s="65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</row>
    <row r="246" spans="1:63" x14ac:dyDescent="0.2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149"/>
      <c r="AF246" s="149"/>
      <c r="AG246" s="149"/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49"/>
      <c r="BB246" s="149"/>
      <c r="BC246" s="149"/>
      <c r="BD246" s="149"/>
      <c r="BE246" s="149"/>
      <c r="BF246" s="149"/>
      <c r="BG246" s="149"/>
      <c r="BH246" s="149"/>
      <c r="BI246" s="149"/>
      <c r="BJ246" s="149"/>
      <c r="BK246" s="149"/>
    </row>
    <row r="247" spans="1:63" x14ac:dyDescent="0.2">
      <c r="A247" s="65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/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  <c r="BI247" s="149"/>
      <c r="BJ247" s="149"/>
      <c r="BK247" s="149"/>
    </row>
    <row r="248" spans="1:63" x14ac:dyDescent="0.2">
      <c r="A248" s="65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49"/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  <c r="BI248" s="149"/>
      <c r="BJ248" s="149"/>
      <c r="BK248" s="149"/>
    </row>
    <row r="249" spans="1:63" x14ac:dyDescent="0.2">
      <c r="A249" s="65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</row>
    <row r="250" spans="1:63" x14ac:dyDescent="0.2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/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  <c r="BI250" s="149"/>
      <c r="BJ250" s="149"/>
      <c r="BK250" s="149"/>
    </row>
    <row r="251" spans="1:63" x14ac:dyDescent="0.2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</row>
    <row r="252" spans="1:63" x14ac:dyDescent="0.2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/>
      <c r="AF252" s="149"/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  <c r="BI252" s="149"/>
      <c r="BJ252" s="149"/>
      <c r="BK252" s="149"/>
    </row>
    <row r="253" spans="1:63" x14ac:dyDescent="0.2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9"/>
      <c r="AC253" s="149"/>
      <c r="AD253" s="149"/>
      <c r="AE253" s="149"/>
      <c r="AF253" s="149"/>
      <c r="AG253" s="149"/>
      <c r="AH253" s="149"/>
      <c r="AI253" s="149"/>
      <c r="AJ253" s="149"/>
      <c r="AK253" s="149"/>
      <c r="AL253" s="149"/>
      <c r="AM253" s="149"/>
      <c r="AN253" s="149"/>
      <c r="AO253" s="149"/>
      <c r="AP253" s="149"/>
      <c r="AQ253" s="149"/>
      <c r="AR253" s="149"/>
      <c r="AS253" s="149"/>
      <c r="AT253" s="149"/>
      <c r="AU253" s="149"/>
      <c r="AV253" s="149"/>
      <c r="AW253" s="149"/>
      <c r="AX253" s="149"/>
      <c r="AY253" s="149"/>
      <c r="AZ253" s="149"/>
      <c r="BA253" s="149"/>
      <c r="BB253" s="149"/>
      <c r="BC253" s="149"/>
      <c r="BD253" s="149"/>
      <c r="BE253" s="149"/>
      <c r="BF253" s="149"/>
      <c r="BG253" s="149"/>
      <c r="BH253" s="149"/>
      <c r="BI253" s="149"/>
      <c r="BJ253" s="149"/>
      <c r="BK253" s="149"/>
    </row>
    <row r="254" spans="1:63" x14ac:dyDescent="0.2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</row>
    <row r="255" spans="1:63" x14ac:dyDescent="0.2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</row>
    <row r="256" spans="1:63" x14ac:dyDescent="0.2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</row>
    <row r="257" spans="1:63" x14ac:dyDescent="0.2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</row>
    <row r="258" spans="1:63" x14ac:dyDescent="0.2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</row>
    <row r="259" spans="1:63" x14ac:dyDescent="0.2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</row>
    <row r="260" spans="1:63" x14ac:dyDescent="0.2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</row>
    <row r="261" spans="1:63" x14ac:dyDescent="0.2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</row>
    <row r="262" spans="1:63" x14ac:dyDescent="0.2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</row>
    <row r="263" spans="1:63" x14ac:dyDescent="0.2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</row>
    <row r="264" spans="1:63" x14ac:dyDescent="0.2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/>
      <c r="AF264" s="149"/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  <c r="BI264" s="149"/>
      <c r="BJ264" s="149"/>
      <c r="BK264" s="149"/>
    </row>
    <row r="265" spans="1:63" x14ac:dyDescent="0.2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</row>
    <row r="266" spans="1:63" x14ac:dyDescent="0.2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</row>
    <row r="267" spans="1:63" x14ac:dyDescent="0.2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  <c r="BI267" s="149"/>
      <c r="BJ267" s="149"/>
      <c r="BK267" s="149"/>
    </row>
    <row r="268" spans="1:63" x14ac:dyDescent="0.2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/>
      <c r="AF268" s="149"/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  <c r="BI268" s="149"/>
      <c r="BJ268" s="149"/>
      <c r="BK268" s="149"/>
    </row>
    <row r="269" spans="1:63" x14ac:dyDescent="0.2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49"/>
      <c r="BC269" s="149"/>
      <c r="BD269" s="149"/>
      <c r="BE269" s="149"/>
      <c r="BF269" s="149"/>
      <c r="BG269" s="149"/>
      <c r="BH269" s="149"/>
      <c r="BI269" s="149"/>
      <c r="BJ269" s="149"/>
      <c r="BK269" s="149"/>
    </row>
    <row r="270" spans="1:63" x14ac:dyDescent="0.2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/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  <c r="BI270" s="149"/>
      <c r="BJ270" s="149"/>
      <c r="BK270" s="149"/>
    </row>
    <row r="271" spans="1:63" x14ac:dyDescent="0.2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</row>
    <row r="272" spans="1:63" x14ac:dyDescent="0.2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  <c r="BI272" s="149"/>
      <c r="BJ272" s="149"/>
      <c r="BK272" s="149"/>
    </row>
    <row r="273" spans="1:63" x14ac:dyDescent="0.2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49"/>
      <c r="AG273" s="149"/>
      <c r="AH273" s="149"/>
      <c r="AI273" s="149"/>
      <c r="AJ273" s="149"/>
      <c r="AK273" s="149"/>
      <c r="AL273" s="149"/>
      <c r="AM273" s="149"/>
      <c r="AN273" s="149"/>
      <c r="AO273" s="149"/>
      <c r="AP273" s="149"/>
      <c r="AQ273" s="149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49"/>
      <c r="BB273" s="149"/>
      <c r="BC273" s="149"/>
      <c r="BD273" s="149"/>
      <c r="BE273" s="149"/>
      <c r="BF273" s="149"/>
      <c r="BG273" s="149"/>
      <c r="BH273" s="149"/>
      <c r="BI273" s="149"/>
      <c r="BJ273" s="149"/>
      <c r="BK273" s="149"/>
    </row>
    <row r="274" spans="1:63" x14ac:dyDescent="0.2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/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  <c r="BI274" s="149"/>
      <c r="BJ274" s="149"/>
      <c r="BK274" s="149"/>
    </row>
    <row r="275" spans="1:63" x14ac:dyDescent="0.2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/>
      <c r="BK275" s="149"/>
    </row>
    <row r="276" spans="1:63" x14ac:dyDescent="0.2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/>
      <c r="AF276" s="149"/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  <c r="BI276" s="149"/>
      <c r="BJ276" s="149"/>
      <c r="BK276" s="149"/>
    </row>
    <row r="277" spans="1:63" x14ac:dyDescent="0.2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  <c r="BI277" s="149"/>
      <c r="BJ277" s="149"/>
      <c r="BK277" s="149"/>
    </row>
    <row r="278" spans="1:63" x14ac:dyDescent="0.2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  <c r="BI278" s="149"/>
      <c r="BJ278" s="149"/>
      <c r="BK278" s="149"/>
    </row>
    <row r="279" spans="1:63" x14ac:dyDescent="0.2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  <c r="BI279" s="149"/>
      <c r="BJ279" s="149"/>
      <c r="BK279" s="149"/>
    </row>
    <row r="280" spans="1:63" x14ac:dyDescent="0.2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  <c r="BI280" s="149"/>
      <c r="BJ280" s="149"/>
      <c r="BK280" s="149"/>
    </row>
    <row r="281" spans="1:63" x14ac:dyDescent="0.2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9"/>
      <c r="AC281" s="149"/>
      <c r="AD281" s="149"/>
      <c r="AE281" s="149"/>
      <c r="AF281" s="149"/>
      <c r="AG281" s="149"/>
      <c r="AH281" s="149"/>
      <c r="AI281" s="149"/>
      <c r="AJ281" s="149"/>
      <c r="AK281" s="149"/>
      <c r="AL281" s="149"/>
      <c r="AM281" s="149"/>
      <c r="AN281" s="149"/>
      <c r="AO281" s="149"/>
      <c r="AP281" s="149"/>
      <c r="AQ281" s="149"/>
      <c r="AR281" s="149"/>
      <c r="AS281" s="149"/>
      <c r="AT281" s="149"/>
      <c r="AU281" s="149"/>
      <c r="AV281" s="149"/>
      <c r="AW281" s="149"/>
      <c r="AX281" s="149"/>
      <c r="AY281" s="149"/>
      <c r="AZ281" s="149"/>
      <c r="BA281" s="149"/>
      <c r="BB281" s="149"/>
      <c r="BC281" s="149"/>
      <c r="BD281" s="149"/>
      <c r="BE281" s="149"/>
      <c r="BF281" s="149"/>
      <c r="BG281" s="149"/>
      <c r="BH281" s="149"/>
      <c r="BI281" s="149"/>
      <c r="BJ281" s="149"/>
      <c r="BK281" s="149"/>
    </row>
    <row r="282" spans="1:63" x14ac:dyDescent="0.2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49"/>
      <c r="AM282" s="149"/>
      <c r="AN282" s="149"/>
      <c r="AO282" s="149"/>
      <c r="AP282" s="149"/>
      <c r="AQ282" s="149"/>
      <c r="AR282" s="149"/>
      <c r="AS282" s="149"/>
      <c r="AT282" s="149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49"/>
      <c r="BH282" s="149"/>
      <c r="BI282" s="149"/>
      <c r="BJ282" s="149"/>
      <c r="BK282" s="149"/>
    </row>
    <row r="283" spans="1:63" x14ac:dyDescent="0.2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49"/>
      <c r="AG283" s="149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49"/>
      <c r="AR283" s="149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49"/>
      <c r="BC283" s="149"/>
      <c r="BD283" s="149"/>
      <c r="BE283" s="149"/>
      <c r="BF283" s="149"/>
      <c r="BG283" s="149"/>
      <c r="BH283" s="149"/>
      <c r="BI283" s="149"/>
      <c r="BJ283" s="149"/>
      <c r="BK283" s="149"/>
    </row>
    <row r="284" spans="1:63" x14ac:dyDescent="0.2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9"/>
      <c r="AC284" s="149"/>
      <c r="AD284" s="149"/>
      <c r="AE284" s="149"/>
      <c r="AF284" s="149"/>
      <c r="AG284" s="149"/>
      <c r="AH284" s="149"/>
      <c r="AI284" s="149"/>
      <c r="AJ284" s="149"/>
      <c r="AK284" s="149"/>
      <c r="AL284" s="149"/>
      <c r="AM284" s="149"/>
      <c r="AN284" s="149"/>
      <c r="AO284" s="149"/>
      <c r="AP284" s="149"/>
      <c r="AQ284" s="149"/>
      <c r="AR284" s="149"/>
      <c r="AS284" s="149"/>
      <c r="AT284" s="149"/>
      <c r="AU284" s="149"/>
      <c r="AV284" s="149"/>
      <c r="AW284" s="149"/>
      <c r="AX284" s="149"/>
      <c r="AY284" s="149"/>
      <c r="AZ284" s="149"/>
      <c r="BA284" s="149"/>
      <c r="BB284" s="149"/>
      <c r="BC284" s="149"/>
      <c r="BD284" s="149"/>
      <c r="BE284" s="149"/>
      <c r="BF284" s="149"/>
      <c r="BG284" s="149"/>
      <c r="BH284" s="149"/>
      <c r="BI284" s="149"/>
      <c r="BJ284" s="149"/>
      <c r="BK284" s="149"/>
    </row>
    <row r="285" spans="1:63" x14ac:dyDescent="0.2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9"/>
      <c r="AC285" s="149"/>
      <c r="AD285" s="149"/>
      <c r="AE285" s="149"/>
      <c r="AF285" s="149"/>
      <c r="AG285" s="149"/>
      <c r="AH285" s="149"/>
      <c r="AI285" s="149"/>
      <c r="AJ285" s="149"/>
      <c r="AK285" s="149"/>
      <c r="AL285" s="149"/>
      <c r="AM285" s="149"/>
      <c r="AN285" s="149"/>
      <c r="AO285" s="149"/>
      <c r="AP285" s="149"/>
      <c r="AQ285" s="149"/>
      <c r="AR285" s="149"/>
      <c r="AS285" s="149"/>
      <c r="AT285" s="149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49"/>
      <c r="BH285" s="149"/>
      <c r="BI285" s="149"/>
      <c r="BJ285" s="149"/>
      <c r="BK285" s="149"/>
    </row>
    <row r="286" spans="1:63" x14ac:dyDescent="0.2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49"/>
      <c r="AG286" s="149"/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49"/>
      <c r="AR286" s="149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49"/>
      <c r="BC286" s="149"/>
      <c r="BD286" s="149"/>
      <c r="BE286" s="149"/>
      <c r="BF286" s="149"/>
      <c r="BG286" s="149"/>
      <c r="BH286" s="149"/>
      <c r="BI286" s="149"/>
      <c r="BJ286" s="149"/>
      <c r="BK286" s="149"/>
    </row>
    <row r="287" spans="1:63" x14ac:dyDescent="0.2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49"/>
      <c r="AT287" s="149"/>
      <c r="AU287" s="149"/>
      <c r="AV287" s="149"/>
      <c r="AW287" s="149"/>
      <c r="AX287" s="149"/>
      <c r="AY287" s="149"/>
      <c r="AZ287" s="149"/>
      <c r="BA287" s="149"/>
      <c r="BB287" s="149"/>
      <c r="BC287" s="149"/>
      <c r="BD287" s="149"/>
      <c r="BE287" s="149"/>
      <c r="BF287" s="149"/>
      <c r="BG287" s="149"/>
      <c r="BH287" s="149"/>
      <c r="BI287" s="149"/>
      <c r="BJ287" s="149"/>
      <c r="BK287" s="149"/>
    </row>
    <row r="288" spans="1:63" x14ac:dyDescent="0.2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49"/>
      <c r="AM288" s="149"/>
      <c r="AN288" s="149"/>
      <c r="AO288" s="149"/>
      <c r="AP288" s="149"/>
      <c r="AQ288" s="149"/>
      <c r="AR288" s="149"/>
      <c r="AS288" s="149"/>
      <c r="AT288" s="149"/>
      <c r="AU288" s="149"/>
      <c r="AV288" s="149"/>
      <c r="AW288" s="149"/>
      <c r="AX288" s="149"/>
      <c r="AY288" s="149"/>
      <c r="AZ288" s="149"/>
      <c r="BA288" s="149"/>
      <c r="BB288" s="149"/>
      <c r="BC288" s="149"/>
      <c r="BD288" s="149"/>
      <c r="BE288" s="149"/>
      <c r="BF288" s="149"/>
      <c r="BG288" s="149"/>
      <c r="BH288" s="149"/>
      <c r="BI288" s="149"/>
      <c r="BJ288" s="149"/>
      <c r="BK288" s="149"/>
    </row>
    <row r="289" spans="1:63" x14ac:dyDescent="0.2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  <c r="BI289" s="149"/>
      <c r="BJ289" s="149"/>
      <c r="BK289" s="149"/>
    </row>
    <row r="290" spans="1:63" x14ac:dyDescent="0.2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9"/>
      <c r="AC290" s="149"/>
      <c r="AD290" s="149"/>
      <c r="AE290" s="149"/>
      <c r="AF290" s="149"/>
      <c r="AG290" s="149"/>
      <c r="AH290" s="149"/>
      <c r="AI290" s="149"/>
      <c r="AJ290" s="149"/>
      <c r="AK290" s="149"/>
      <c r="AL290" s="149"/>
      <c r="AM290" s="149"/>
      <c r="AN290" s="149"/>
      <c r="AO290" s="149"/>
      <c r="AP290" s="149"/>
      <c r="AQ290" s="149"/>
      <c r="AR290" s="149"/>
      <c r="AS290" s="149"/>
      <c r="AT290" s="149"/>
      <c r="AU290" s="149"/>
      <c r="AV290" s="149"/>
      <c r="AW290" s="149"/>
      <c r="AX290" s="149"/>
      <c r="AY290" s="149"/>
      <c r="AZ290" s="149"/>
      <c r="BA290" s="149"/>
      <c r="BB290" s="149"/>
      <c r="BC290" s="149"/>
      <c r="BD290" s="149"/>
      <c r="BE290" s="149"/>
      <c r="BF290" s="149"/>
      <c r="BG290" s="149"/>
      <c r="BH290" s="149"/>
      <c r="BI290" s="149"/>
      <c r="BJ290" s="149"/>
      <c r="BK290" s="149"/>
    </row>
    <row r="291" spans="1:63" x14ac:dyDescent="0.2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49"/>
      <c r="AG291" s="149"/>
      <c r="AH291" s="149"/>
      <c r="AI291" s="149"/>
      <c r="AJ291" s="149"/>
      <c r="AK291" s="149"/>
      <c r="AL291" s="149"/>
      <c r="AM291" s="149"/>
      <c r="AN291" s="149"/>
      <c r="AO291" s="149"/>
      <c r="AP291" s="149"/>
      <c r="AQ291" s="149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49"/>
      <c r="BH291" s="149"/>
      <c r="BI291" s="149"/>
      <c r="BJ291" s="149"/>
      <c r="BK291" s="149"/>
    </row>
    <row r="292" spans="1:63" x14ac:dyDescent="0.2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49"/>
      <c r="AR292" s="149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49"/>
      <c r="BC292" s="149"/>
      <c r="BD292" s="149"/>
      <c r="BE292" s="149"/>
      <c r="BF292" s="149"/>
      <c r="BG292" s="149"/>
      <c r="BH292" s="149"/>
      <c r="BI292" s="149"/>
      <c r="BJ292" s="149"/>
      <c r="BK292" s="149"/>
    </row>
    <row r="293" spans="1:63" x14ac:dyDescent="0.2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49"/>
      <c r="AE293" s="149"/>
      <c r="AF293" s="149"/>
      <c r="AG293" s="149"/>
      <c r="AH293" s="149"/>
      <c r="AI293" s="149"/>
      <c r="AJ293" s="149"/>
      <c r="AK293" s="149"/>
      <c r="AL293" s="149"/>
      <c r="AM293" s="149"/>
      <c r="AN293" s="149"/>
      <c r="AO293" s="149"/>
      <c r="AP293" s="149"/>
      <c r="AQ293" s="149"/>
      <c r="AR293" s="149"/>
      <c r="AS293" s="149"/>
      <c r="AT293" s="149"/>
      <c r="AU293" s="149"/>
      <c r="AV293" s="149"/>
      <c r="AW293" s="149"/>
      <c r="AX293" s="149"/>
      <c r="AY293" s="149"/>
      <c r="AZ293" s="149"/>
      <c r="BA293" s="149"/>
      <c r="BB293" s="149"/>
      <c r="BC293" s="149"/>
      <c r="BD293" s="149"/>
      <c r="BE293" s="149"/>
      <c r="BF293" s="149"/>
      <c r="BG293" s="149"/>
      <c r="BH293" s="149"/>
      <c r="BI293" s="149"/>
      <c r="BJ293" s="149"/>
      <c r="BK293" s="149"/>
    </row>
    <row r="294" spans="1:63" x14ac:dyDescent="0.2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9"/>
      <c r="AC294" s="149"/>
      <c r="AD294" s="149"/>
      <c r="AE294" s="149"/>
      <c r="AF294" s="149"/>
      <c r="AG294" s="149"/>
      <c r="AH294" s="149"/>
      <c r="AI294" s="149"/>
      <c r="AJ294" s="149"/>
      <c r="AK294" s="149"/>
      <c r="AL294" s="149"/>
      <c r="AM294" s="149"/>
      <c r="AN294" s="149"/>
      <c r="AO294" s="149"/>
      <c r="AP294" s="149"/>
      <c r="AQ294" s="149"/>
      <c r="AR294" s="149"/>
      <c r="AS294" s="149"/>
      <c r="AT294" s="149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49"/>
      <c r="BH294" s="149"/>
      <c r="BI294" s="149"/>
      <c r="BJ294" s="149"/>
      <c r="BK294" s="149"/>
    </row>
    <row r="295" spans="1:63" x14ac:dyDescent="0.2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9"/>
      <c r="AC295" s="149"/>
      <c r="AD295" s="149"/>
      <c r="AE295" s="149"/>
      <c r="AF295" s="149"/>
      <c r="AG295" s="149"/>
      <c r="AH295" s="149"/>
      <c r="AI295" s="149"/>
      <c r="AJ295" s="149"/>
      <c r="AK295" s="149"/>
      <c r="AL295" s="149"/>
      <c r="AM295" s="149"/>
      <c r="AN295" s="149"/>
      <c r="AO295" s="149"/>
      <c r="AP295" s="149"/>
      <c r="AQ295" s="149"/>
      <c r="AR295" s="149"/>
      <c r="AS295" s="149"/>
      <c r="AT295" s="149"/>
      <c r="AU295" s="149"/>
      <c r="AV295" s="149"/>
      <c r="AW295" s="149"/>
      <c r="AX295" s="149"/>
      <c r="AY295" s="149"/>
      <c r="AZ295" s="149"/>
      <c r="BA295" s="149"/>
      <c r="BB295" s="149"/>
      <c r="BC295" s="149"/>
      <c r="BD295" s="149"/>
      <c r="BE295" s="149"/>
      <c r="BF295" s="149"/>
      <c r="BG295" s="149"/>
      <c r="BH295" s="149"/>
      <c r="BI295" s="149"/>
      <c r="BJ295" s="149"/>
      <c r="BK295" s="149"/>
    </row>
    <row r="296" spans="1:63" x14ac:dyDescent="0.2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</row>
    <row r="297" spans="1:63" x14ac:dyDescent="0.2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9"/>
      <c r="AC297" s="149"/>
      <c r="AD297" s="149"/>
      <c r="AE297" s="149"/>
      <c r="AF297" s="149"/>
      <c r="AG297" s="149"/>
      <c r="AH297" s="149"/>
      <c r="AI297" s="149"/>
      <c r="AJ297" s="149"/>
      <c r="AK297" s="149"/>
      <c r="AL297" s="149"/>
      <c r="AM297" s="149"/>
      <c r="AN297" s="149"/>
      <c r="AO297" s="149"/>
      <c r="AP297" s="149"/>
      <c r="AQ297" s="149"/>
      <c r="AR297" s="149"/>
      <c r="AS297" s="149"/>
      <c r="AT297" s="149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49"/>
      <c r="BH297" s="149"/>
      <c r="BI297" s="149"/>
      <c r="BJ297" s="149"/>
      <c r="BK297" s="149"/>
    </row>
    <row r="298" spans="1:63" x14ac:dyDescent="0.2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9"/>
      <c r="AC298" s="149"/>
      <c r="AD298" s="149"/>
      <c r="AE298" s="149"/>
      <c r="AF298" s="149"/>
      <c r="AG298" s="149"/>
      <c r="AH298" s="149"/>
      <c r="AI298" s="149"/>
      <c r="AJ298" s="149"/>
      <c r="AK298" s="149"/>
      <c r="AL298" s="149"/>
      <c r="AM298" s="149"/>
      <c r="AN298" s="149"/>
      <c r="AO298" s="149"/>
      <c r="AP298" s="149"/>
      <c r="AQ298" s="149"/>
      <c r="AR298" s="149"/>
      <c r="AS298" s="149"/>
      <c r="AT298" s="149"/>
      <c r="AU298" s="149"/>
      <c r="AV298" s="149"/>
      <c r="AW298" s="149"/>
      <c r="AX298" s="149"/>
      <c r="AY298" s="149"/>
      <c r="AZ298" s="149"/>
      <c r="BA298" s="149"/>
      <c r="BB298" s="149"/>
      <c r="BC298" s="149"/>
      <c r="BD298" s="149"/>
      <c r="BE298" s="149"/>
      <c r="BF298" s="149"/>
      <c r="BG298" s="149"/>
      <c r="BH298" s="149"/>
      <c r="BI298" s="149"/>
      <c r="BJ298" s="149"/>
      <c r="BK298" s="149"/>
    </row>
    <row r="299" spans="1:63" x14ac:dyDescent="0.2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</row>
    <row r="300" spans="1:63" x14ac:dyDescent="0.2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9"/>
      <c r="AC300" s="149"/>
      <c r="AD300" s="149"/>
      <c r="AE300" s="149"/>
      <c r="AF300" s="149"/>
      <c r="AG300" s="149"/>
      <c r="AH300" s="149"/>
      <c r="AI300" s="149"/>
      <c r="AJ300" s="149"/>
      <c r="AK300" s="149"/>
      <c r="AL300" s="149"/>
      <c r="AM300" s="149"/>
      <c r="AN300" s="149"/>
      <c r="AO300" s="149"/>
      <c r="AP300" s="149"/>
      <c r="AQ300" s="149"/>
      <c r="AR300" s="149"/>
      <c r="AS300" s="149"/>
      <c r="AT300" s="149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49"/>
      <c r="BH300" s="149"/>
      <c r="BI300" s="149"/>
      <c r="BJ300" s="149"/>
      <c r="BK300" s="149"/>
    </row>
    <row r="301" spans="1:63" x14ac:dyDescent="0.2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9"/>
      <c r="AC301" s="149"/>
      <c r="AD301" s="149"/>
      <c r="AE301" s="149"/>
      <c r="AF301" s="149"/>
      <c r="AG301" s="149"/>
      <c r="AH301" s="149"/>
      <c r="AI301" s="149"/>
      <c r="AJ301" s="149"/>
      <c r="AK301" s="149"/>
      <c r="AL301" s="149"/>
      <c r="AM301" s="149"/>
      <c r="AN301" s="149"/>
      <c r="AO301" s="149"/>
      <c r="AP301" s="149"/>
      <c r="AQ301" s="149"/>
      <c r="AR301" s="149"/>
      <c r="AS301" s="149"/>
      <c r="AT301" s="149"/>
      <c r="AU301" s="149"/>
      <c r="AV301" s="149"/>
      <c r="AW301" s="149"/>
      <c r="AX301" s="149"/>
      <c r="AY301" s="149"/>
      <c r="AZ301" s="149"/>
      <c r="BA301" s="149"/>
      <c r="BB301" s="149"/>
      <c r="BC301" s="149"/>
      <c r="BD301" s="149"/>
      <c r="BE301" s="149"/>
      <c r="BF301" s="149"/>
      <c r="BG301" s="149"/>
      <c r="BH301" s="149"/>
      <c r="BI301" s="149"/>
      <c r="BJ301" s="149"/>
      <c r="BK301" s="149"/>
    </row>
    <row r="302" spans="1:63" x14ac:dyDescent="0.2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  <c r="BI302" s="149"/>
      <c r="BJ302" s="149"/>
      <c r="BK302" s="149"/>
    </row>
    <row r="303" spans="1:63" x14ac:dyDescent="0.2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9"/>
      <c r="AC303" s="149"/>
      <c r="AD303" s="149"/>
      <c r="AE303" s="149"/>
      <c r="AF303" s="149"/>
      <c r="AG303" s="149"/>
      <c r="AH303" s="149"/>
      <c r="AI303" s="149"/>
      <c r="AJ303" s="149"/>
      <c r="AK303" s="149"/>
      <c r="AL303" s="149"/>
      <c r="AM303" s="149"/>
      <c r="AN303" s="149"/>
      <c r="AO303" s="149"/>
      <c r="AP303" s="149"/>
      <c r="AQ303" s="149"/>
      <c r="AR303" s="149"/>
      <c r="AS303" s="149"/>
      <c r="AT303" s="149"/>
      <c r="AU303" s="149"/>
      <c r="AV303" s="149"/>
      <c r="AW303" s="149"/>
      <c r="AX303" s="149"/>
      <c r="AY303" s="149"/>
      <c r="AZ303" s="149"/>
      <c r="BA303" s="149"/>
      <c r="BB303" s="149"/>
      <c r="BC303" s="149"/>
      <c r="BD303" s="149"/>
      <c r="BE303" s="149"/>
      <c r="BF303" s="149"/>
      <c r="BG303" s="149"/>
      <c r="BH303" s="149"/>
      <c r="BI303" s="149"/>
      <c r="BJ303" s="149"/>
      <c r="BK303" s="149"/>
    </row>
    <row r="304" spans="1:63" x14ac:dyDescent="0.2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  <c r="AK304" s="149"/>
      <c r="AL304" s="149"/>
      <c r="AM304" s="149"/>
      <c r="AN304" s="149"/>
      <c r="AO304" s="149"/>
      <c r="AP304" s="149"/>
      <c r="AQ304" s="149"/>
      <c r="AR304" s="149"/>
      <c r="AS304" s="149"/>
      <c r="AT304" s="149"/>
      <c r="AU304" s="149"/>
      <c r="AV304" s="149"/>
      <c r="AW304" s="149"/>
      <c r="AX304" s="149"/>
      <c r="AY304" s="149"/>
      <c r="AZ304" s="149"/>
      <c r="BA304" s="149"/>
      <c r="BB304" s="149"/>
      <c r="BC304" s="149"/>
      <c r="BD304" s="149"/>
      <c r="BE304" s="149"/>
      <c r="BF304" s="149"/>
      <c r="BG304" s="149"/>
      <c r="BH304" s="149"/>
      <c r="BI304" s="149"/>
      <c r="BJ304" s="149"/>
      <c r="BK304" s="149"/>
    </row>
    <row r="305" spans="1:63" x14ac:dyDescent="0.2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  <c r="BI305" s="149"/>
      <c r="BJ305" s="149"/>
      <c r="BK305" s="149"/>
    </row>
    <row r="306" spans="1:63" x14ac:dyDescent="0.2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49"/>
      <c r="AI306" s="149"/>
      <c r="AJ306" s="149"/>
      <c r="AK306" s="149"/>
      <c r="AL306" s="149"/>
      <c r="AM306" s="149"/>
      <c r="AN306" s="149"/>
      <c r="AO306" s="149"/>
      <c r="AP306" s="149"/>
      <c r="AQ306" s="149"/>
      <c r="AR306" s="149"/>
      <c r="AS306" s="149"/>
      <c r="AT306" s="149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49"/>
      <c r="BH306" s="149"/>
      <c r="BI306" s="149"/>
      <c r="BJ306" s="149"/>
      <c r="BK306" s="149"/>
    </row>
    <row r="307" spans="1:63" x14ac:dyDescent="0.2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  <c r="BI307" s="149"/>
      <c r="BJ307" s="149"/>
      <c r="BK307" s="149"/>
    </row>
    <row r="308" spans="1:63" x14ac:dyDescent="0.2">
      <c r="A308" s="65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  <c r="AA308" s="149"/>
      <c r="AB308" s="149"/>
      <c r="AC308" s="149"/>
      <c r="AD308" s="149"/>
      <c r="AE308" s="149"/>
      <c r="AF308" s="149"/>
      <c r="AG308" s="149"/>
      <c r="AH308" s="149"/>
      <c r="AI308" s="149"/>
      <c r="AJ308" s="149"/>
      <c r="AK308" s="149"/>
      <c r="AL308" s="149"/>
      <c r="AM308" s="149"/>
      <c r="AN308" s="149"/>
      <c r="AO308" s="149"/>
      <c r="AP308" s="149"/>
      <c r="AQ308" s="149"/>
      <c r="AR308" s="149"/>
      <c r="AS308" s="149"/>
      <c r="AT308" s="149"/>
      <c r="AU308" s="149"/>
      <c r="AV308" s="149"/>
      <c r="AW308" s="149"/>
      <c r="AX308" s="149"/>
      <c r="AY308" s="149"/>
      <c r="AZ308" s="149"/>
      <c r="BA308" s="149"/>
      <c r="BB308" s="149"/>
      <c r="BC308" s="149"/>
      <c r="BD308" s="149"/>
      <c r="BE308" s="149"/>
      <c r="BF308" s="149"/>
      <c r="BG308" s="149"/>
      <c r="BH308" s="149"/>
      <c r="BI308" s="149"/>
      <c r="BJ308" s="149"/>
      <c r="BK308" s="149"/>
    </row>
    <row r="309" spans="1:63" x14ac:dyDescent="0.2">
      <c r="A309" s="65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  <c r="BI309" s="149"/>
      <c r="BJ309" s="149"/>
      <c r="BK309" s="149"/>
    </row>
    <row r="310" spans="1:63" x14ac:dyDescent="0.2">
      <c r="A310" s="65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  <c r="BI310" s="149"/>
      <c r="BJ310" s="149"/>
      <c r="BK310" s="149"/>
    </row>
    <row r="311" spans="1:63" x14ac:dyDescent="0.2">
      <c r="A311" s="65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  <c r="AF311" s="149"/>
      <c r="AG311" s="149"/>
      <c r="AH311" s="149"/>
      <c r="AI311" s="149"/>
      <c r="AJ311" s="149"/>
      <c r="AK311" s="149"/>
      <c r="AL311" s="149"/>
      <c r="AM311" s="149"/>
      <c r="AN311" s="149"/>
      <c r="AO311" s="149"/>
      <c r="AP311" s="149"/>
      <c r="AQ311" s="149"/>
      <c r="AR311" s="149"/>
      <c r="AS311" s="149"/>
      <c r="AT311" s="149"/>
      <c r="AU311" s="149"/>
      <c r="AV311" s="149"/>
      <c r="AW311" s="149"/>
      <c r="AX311" s="149"/>
      <c r="AY311" s="149"/>
      <c r="AZ311" s="149"/>
      <c r="BA311" s="149"/>
      <c r="BB311" s="149"/>
      <c r="BC311" s="149"/>
      <c r="BD311" s="149"/>
      <c r="BE311" s="149"/>
      <c r="BF311" s="149"/>
      <c r="BG311" s="149"/>
      <c r="BH311" s="149"/>
      <c r="BI311" s="149"/>
      <c r="BJ311" s="149"/>
      <c r="BK311" s="149"/>
    </row>
    <row r="312" spans="1:63" x14ac:dyDescent="0.2">
      <c r="A312" s="65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  <c r="AF312" s="149"/>
      <c r="AG312" s="149"/>
      <c r="AH312" s="149"/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49"/>
      <c r="BH312" s="149"/>
      <c r="BI312" s="149"/>
      <c r="BJ312" s="149"/>
      <c r="BK312" s="149"/>
    </row>
    <row r="313" spans="1:63" x14ac:dyDescent="0.2">
      <c r="A313" s="65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49"/>
      <c r="AG313" s="149"/>
      <c r="AH313" s="149"/>
      <c r="AI313" s="149"/>
      <c r="AJ313" s="149"/>
      <c r="AK313" s="149"/>
      <c r="AL313" s="149"/>
      <c r="AM313" s="149"/>
      <c r="AN313" s="149"/>
      <c r="AO313" s="149"/>
      <c r="AP313" s="149"/>
      <c r="AQ313" s="149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49"/>
      <c r="BB313" s="149"/>
      <c r="BC313" s="149"/>
      <c r="BD313" s="149"/>
      <c r="BE313" s="149"/>
      <c r="BF313" s="149"/>
      <c r="BG313" s="149"/>
      <c r="BH313" s="149"/>
      <c r="BI313" s="149"/>
      <c r="BJ313" s="149"/>
      <c r="BK313" s="149"/>
    </row>
    <row r="314" spans="1:63" x14ac:dyDescent="0.2">
      <c r="A314" s="65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  <c r="AF314" s="149"/>
      <c r="AG314" s="149"/>
      <c r="AH314" s="149"/>
      <c r="AI314" s="149"/>
      <c r="AJ314" s="149"/>
      <c r="AK314" s="149"/>
      <c r="AL314" s="149"/>
      <c r="AM314" s="149"/>
      <c r="AN314" s="149"/>
      <c r="AO314" s="149"/>
      <c r="AP314" s="149"/>
      <c r="AQ314" s="149"/>
      <c r="AR314" s="149"/>
      <c r="AS314" s="149"/>
      <c r="AT314" s="149"/>
      <c r="AU314" s="149"/>
      <c r="AV314" s="149"/>
      <c r="AW314" s="149"/>
      <c r="AX314" s="149"/>
      <c r="AY314" s="149"/>
      <c r="AZ314" s="149"/>
      <c r="BA314" s="149"/>
      <c r="BB314" s="149"/>
      <c r="BC314" s="149"/>
      <c r="BD314" s="149"/>
      <c r="BE314" s="149"/>
      <c r="BF314" s="149"/>
      <c r="BG314" s="149"/>
      <c r="BH314" s="149"/>
      <c r="BI314" s="149"/>
      <c r="BJ314" s="149"/>
      <c r="BK314" s="149"/>
    </row>
    <row r="315" spans="1:63" x14ac:dyDescent="0.2">
      <c r="A315" s="65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49"/>
      <c r="AO315" s="149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49"/>
      <c r="BH315" s="149"/>
      <c r="BI315" s="149"/>
      <c r="BJ315" s="149"/>
      <c r="BK315" s="149"/>
    </row>
    <row r="316" spans="1:63" x14ac:dyDescent="0.2">
      <c r="A316" s="65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  <c r="AM316" s="149"/>
      <c r="AN316" s="149"/>
      <c r="AO316" s="149"/>
      <c r="AP316" s="149"/>
      <c r="AQ316" s="149"/>
      <c r="AR316" s="149"/>
      <c r="AS316" s="149"/>
      <c r="AT316" s="149"/>
      <c r="AU316" s="149"/>
      <c r="AV316" s="149"/>
      <c r="AW316" s="149"/>
      <c r="AX316" s="149"/>
      <c r="AY316" s="149"/>
      <c r="AZ316" s="149"/>
      <c r="BA316" s="149"/>
      <c r="BB316" s="149"/>
      <c r="BC316" s="149"/>
      <c r="BD316" s="149"/>
      <c r="BE316" s="149"/>
      <c r="BF316" s="149"/>
      <c r="BG316" s="149"/>
      <c r="BH316" s="149"/>
      <c r="BI316" s="149"/>
      <c r="BJ316" s="149"/>
      <c r="BK316" s="149"/>
    </row>
    <row r="317" spans="1:63" x14ac:dyDescent="0.2">
      <c r="A317" s="65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49"/>
      <c r="AT317" s="149"/>
      <c r="AU317" s="149"/>
      <c r="AV317" s="149"/>
      <c r="AW317" s="149"/>
      <c r="AX317" s="149"/>
      <c r="AY317" s="149"/>
      <c r="AZ317" s="149"/>
      <c r="BA317" s="149"/>
      <c r="BB317" s="149"/>
      <c r="BC317" s="149"/>
      <c r="BD317" s="149"/>
      <c r="BE317" s="149"/>
      <c r="BF317" s="149"/>
      <c r="BG317" s="149"/>
      <c r="BH317" s="149"/>
      <c r="BI317" s="149"/>
      <c r="BJ317" s="149"/>
      <c r="BK317" s="149"/>
    </row>
    <row r="318" spans="1:63" x14ac:dyDescent="0.2">
      <c r="A318" s="65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  <c r="AM318" s="149"/>
      <c r="AN318" s="149"/>
      <c r="AO318" s="149"/>
      <c r="AP318" s="149"/>
      <c r="AQ318" s="149"/>
      <c r="AR318" s="149"/>
      <c r="AS318" s="149"/>
      <c r="AT318" s="149"/>
      <c r="AU318" s="149"/>
      <c r="AV318" s="149"/>
      <c r="AW318" s="149"/>
      <c r="AX318" s="149"/>
      <c r="AY318" s="149"/>
      <c r="AZ318" s="149"/>
      <c r="BA318" s="149"/>
      <c r="BB318" s="149"/>
      <c r="BC318" s="149"/>
      <c r="BD318" s="149"/>
      <c r="BE318" s="149"/>
      <c r="BF318" s="149"/>
      <c r="BG318" s="149"/>
      <c r="BH318" s="149"/>
      <c r="BI318" s="149"/>
      <c r="BJ318" s="149"/>
      <c r="BK318" s="149"/>
    </row>
    <row r="319" spans="1:63" x14ac:dyDescent="0.2">
      <c r="A319" s="65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  <c r="AH319" s="149"/>
      <c r="AI319" s="149"/>
      <c r="AJ319" s="149"/>
      <c r="AK319" s="149"/>
      <c r="AL319" s="149"/>
      <c r="AM319" s="149"/>
      <c r="AN319" s="149"/>
      <c r="AO319" s="149"/>
      <c r="AP319" s="149"/>
      <c r="AQ319" s="149"/>
      <c r="AR319" s="149"/>
      <c r="AS319" s="149"/>
      <c r="AT319" s="149"/>
      <c r="AU319" s="149"/>
      <c r="AV319" s="149"/>
      <c r="AW319" s="149"/>
      <c r="AX319" s="149"/>
      <c r="AY319" s="149"/>
      <c r="AZ319" s="149"/>
      <c r="BA319" s="149"/>
      <c r="BB319" s="149"/>
      <c r="BC319" s="149"/>
      <c r="BD319" s="149"/>
      <c r="BE319" s="149"/>
      <c r="BF319" s="149"/>
      <c r="BG319" s="149"/>
      <c r="BH319" s="149"/>
      <c r="BI319" s="149"/>
      <c r="BJ319" s="149"/>
      <c r="BK319" s="149"/>
    </row>
    <row r="320" spans="1:63" x14ac:dyDescent="0.2">
      <c r="A320" s="65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  <c r="AH320" s="149"/>
      <c r="AI320" s="149"/>
      <c r="AJ320" s="149"/>
      <c r="AK320" s="149"/>
      <c r="AL320" s="149"/>
      <c r="AM320" s="149"/>
      <c r="AN320" s="149"/>
      <c r="AO320" s="149"/>
      <c r="AP320" s="149"/>
      <c r="AQ320" s="149"/>
      <c r="AR320" s="149"/>
      <c r="AS320" s="149"/>
      <c r="AT320" s="149"/>
      <c r="AU320" s="149"/>
      <c r="AV320" s="149"/>
      <c r="AW320" s="149"/>
      <c r="AX320" s="149"/>
      <c r="AY320" s="149"/>
      <c r="AZ320" s="149"/>
      <c r="BA320" s="149"/>
      <c r="BB320" s="149"/>
      <c r="BC320" s="149"/>
      <c r="BD320" s="149"/>
      <c r="BE320" s="149"/>
      <c r="BF320" s="149"/>
      <c r="BG320" s="149"/>
      <c r="BH320" s="149"/>
      <c r="BI320" s="149"/>
      <c r="BJ320" s="149"/>
      <c r="BK320" s="149"/>
    </row>
    <row r="321" spans="1:63" x14ac:dyDescent="0.2">
      <c r="A321" s="65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49"/>
      <c r="AM321" s="149"/>
      <c r="AN321" s="149"/>
      <c r="AO321" s="149"/>
      <c r="AP321" s="149"/>
      <c r="AQ321" s="149"/>
      <c r="AR321" s="149"/>
      <c r="AS321" s="149"/>
      <c r="AT321" s="149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49"/>
      <c r="BH321" s="149"/>
      <c r="BI321" s="149"/>
      <c r="BJ321" s="149"/>
      <c r="BK321" s="149"/>
    </row>
    <row r="322" spans="1:63" x14ac:dyDescent="0.2">
      <c r="A322" s="65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  <c r="AH322" s="149"/>
      <c r="AI322" s="149"/>
      <c r="AJ322" s="149"/>
      <c r="AK322" s="149"/>
      <c r="AL322" s="149"/>
      <c r="AM322" s="149"/>
      <c r="AN322" s="149"/>
      <c r="AO322" s="149"/>
      <c r="AP322" s="149"/>
      <c r="AQ322" s="149"/>
      <c r="AR322" s="149"/>
      <c r="AS322" s="149"/>
      <c r="AT322" s="149"/>
      <c r="AU322" s="149"/>
      <c r="AV322" s="149"/>
      <c r="AW322" s="149"/>
      <c r="AX322" s="149"/>
      <c r="AY322" s="149"/>
      <c r="AZ322" s="149"/>
      <c r="BA322" s="149"/>
      <c r="BB322" s="149"/>
      <c r="BC322" s="149"/>
      <c r="BD322" s="149"/>
      <c r="BE322" s="149"/>
      <c r="BF322" s="149"/>
      <c r="BG322" s="149"/>
      <c r="BH322" s="149"/>
      <c r="BI322" s="149"/>
      <c r="BJ322" s="149"/>
      <c r="BK322" s="149"/>
    </row>
    <row r="323" spans="1:63" x14ac:dyDescent="0.2">
      <c r="A323" s="65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  <c r="AG323" s="149"/>
      <c r="AH323" s="149"/>
      <c r="AI323" s="149"/>
      <c r="AJ323" s="149"/>
      <c r="AK323" s="149"/>
      <c r="AL323" s="149"/>
      <c r="AM323" s="149"/>
      <c r="AN323" s="149"/>
      <c r="AO323" s="149"/>
      <c r="AP323" s="149"/>
      <c r="AQ323" s="149"/>
      <c r="AR323" s="149"/>
      <c r="AS323" s="149"/>
      <c r="AT323" s="149"/>
      <c r="AU323" s="149"/>
      <c r="AV323" s="149"/>
      <c r="AW323" s="149"/>
      <c r="AX323" s="149"/>
      <c r="AY323" s="149"/>
      <c r="AZ323" s="149"/>
      <c r="BA323" s="149"/>
      <c r="BB323" s="149"/>
      <c r="BC323" s="149"/>
      <c r="BD323" s="149"/>
      <c r="BE323" s="149"/>
      <c r="BF323" s="149"/>
      <c r="BG323" s="149"/>
      <c r="BH323" s="149"/>
      <c r="BI323" s="149"/>
      <c r="BJ323" s="149"/>
      <c r="BK323" s="149"/>
    </row>
    <row r="324" spans="1:63" x14ac:dyDescent="0.2">
      <c r="A324" s="65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  <c r="AH324" s="149"/>
      <c r="AI324" s="149"/>
      <c r="AJ324" s="149"/>
      <c r="AK324" s="149"/>
      <c r="AL324" s="149"/>
      <c r="AM324" s="149"/>
      <c r="AN324" s="149"/>
      <c r="AO324" s="149"/>
      <c r="AP324" s="149"/>
      <c r="AQ324" s="149"/>
      <c r="AR324" s="149"/>
      <c r="AS324" s="149"/>
      <c r="AT324" s="149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9"/>
      <c r="BG324" s="149"/>
      <c r="BH324" s="149"/>
      <c r="BI324" s="149"/>
      <c r="BJ324" s="149"/>
      <c r="BK324" s="149"/>
    </row>
    <row r="325" spans="1:63" x14ac:dyDescent="0.2">
      <c r="A325" s="65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  <c r="AH325" s="149"/>
      <c r="AI325" s="149"/>
      <c r="AJ325" s="149"/>
      <c r="AK325" s="149"/>
      <c r="AL325" s="149"/>
      <c r="AM325" s="149"/>
      <c r="AN325" s="149"/>
      <c r="AO325" s="149"/>
      <c r="AP325" s="149"/>
      <c r="AQ325" s="149"/>
      <c r="AR325" s="149"/>
      <c r="AS325" s="149"/>
      <c r="AT325" s="149"/>
      <c r="AU325" s="149"/>
      <c r="AV325" s="149"/>
      <c r="AW325" s="149"/>
      <c r="AX325" s="149"/>
      <c r="AY325" s="149"/>
      <c r="AZ325" s="149"/>
      <c r="BA325" s="149"/>
      <c r="BB325" s="149"/>
      <c r="BC325" s="149"/>
      <c r="BD325" s="149"/>
      <c r="BE325" s="149"/>
      <c r="BF325" s="149"/>
      <c r="BG325" s="149"/>
      <c r="BH325" s="149"/>
      <c r="BI325" s="149"/>
      <c r="BJ325" s="149"/>
      <c r="BK325" s="149"/>
    </row>
    <row r="326" spans="1:63" x14ac:dyDescent="0.2">
      <c r="A326" s="65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  <c r="AH326" s="149"/>
      <c r="AI326" s="149"/>
      <c r="AJ326" s="149"/>
      <c r="AK326" s="149"/>
      <c r="AL326" s="149"/>
      <c r="AM326" s="149"/>
      <c r="AN326" s="149"/>
      <c r="AO326" s="149"/>
      <c r="AP326" s="149"/>
      <c r="AQ326" s="149"/>
      <c r="AR326" s="149"/>
      <c r="AS326" s="149"/>
      <c r="AT326" s="149"/>
      <c r="AU326" s="149"/>
      <c r="AV326" s="149"/>
      <c r="AW326" s="149"/>
      <c r="AX326" s="149"/>
      <c r="AY326" s="149"/>
      <c r="AZ326" s="149"/>
      <c r="BA326" s="149"/>
      <c r="BB326" s="149"/>
      <c r="BC326" s="149"/>
      <c r="BD326" s="149"/>
      <c r="BE326" s="149"/>
      <c r="BF326" s="149"/>
      <c r="BG326" s="149"/>
      <c r="BH326" s="149"/>
      <c r="BI326" s="149"/>
      <c r="BJ326" s="149"/>
      <c r="BK326" s="149"/>
    </row>
    <row r="327" spans="1:63" x14ac:dyDescent="0.2">
      <c r="A327" s="65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  <c r="AH327" s="149"/>
      <c r="AI327" s="149"/>
      <c r="AJ327" s="149"/>
      <c r="AK327" s="149"/>
      <c r="AL327" s="149"/>
      <c r="AM327" s="149"/>
      <c r="AN327" s="149"/>
      <c r="AO327" s="149"/>
      <c r="AP327" s="149"/>
      <c r="AQ327" s="149"/>
      <c r="AR327" s="149"/>
      <c r="AS327" s="149"/>
      <c r="AT327" s="149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9"/>
      <c r="BG327" s="149"/>
      <c r="BH327" s="149"/>
      <c r="BI327" s="149"/>
      <c r="BJ327" s="149"/>
      <c r="BK327" s="149"/>
    </row>
    <row r="328" spans="1:63" x14ac:dyDescent="0.2">
      <c r="A328" s="65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  <c r="AH328" s="149"/>
      <c r="AI328" s="149"/>
      <c r="AJ328" s="149"/>
      <c r="AK328" s="149"/>
      <c r="AL328" s="149"/>
      <c r="AM328" s="149"/>
      <c r="AN328" s="149"/>
      <c r="AO328" s="149"/>
      <c r="AP328" s="149"/>
      <c r="AQ328" s="149"/>
      <c r="AR328" s="149"/>
      <c r="AS328" s="149"/>
      <c r="AT328" s="149"/>
      <c r="AU328" s="149"/>
      <c r="AV328" s="149"/>
      <c r="AW328" s="149"/>
      <c r="AX328" s="149"/>
      <c r="AY328" s="149"/>
      <c r="AZ328" s="149"/>
      <c r="BA328" s="149"/>
      <c r="BB328" s="149"/>
      <c r="BC328" s="149"/>
      <c r="BD328" s="149"/>
      <c r="BE328" s="149"/>
      <c r="BF328" s="149"/>
      <c r="BG328" s="149"/>
      <c r="BH328" s="149"/>
      <c r="BI328" s="149"/>
      <c r="BJ328" s="149"/>
      <c r="BK328" s="149"/>
    </row>
    <row r="329" spans="1:63" x14ac:dyDescent="0.2">
      <c r="A329" s="65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  <c r="AH329" s="149"/>
      <c r="AI329" s="149"/>
      <c r="AJ329" s="149"/>
      <c r="AK329" s="149"/>
      <c r="AL329" s="149"/>
      <c r="AM329" s="149"/>
      <c r="AN329" s="149"/>
      <c r="AO329" s="149"/>
      <c r="AP329" s="149"/>
      <c r="AQ329" s="149"/>
      <c r="AR329" s="149"/>
      <c r="AS329" s="149"/>
      <c r="AT329" s="149"/>
      <c r="AU329" s="149"/>
      <c r="AV329" s="149"/>
      <c r="AW329" s="149"/>
      <c r="AX329" s="149"/>
      <c r="AY329" s="149"/>
      <c r="AZ329" s="149"/>
      <c r="BA329" s="149"/>
      <c r="BB329" s="149"/>
      <c r="BC329" s="149"/>
      <c r="BD329" s="149"/>
      <c r="BE329" s="149"/>
      <c r="BF329" s="149"/>
      <c r="BG329" s="149"/>
      <c r="BH329" s="149"/>
      <c r="BI329" s="149"/>
      <c r="BJ329" s="149"/>
      <c r="BK329" s="149"/>
    </row>
    <row r="330" spans="1:63" x14ac:dyDescent="0.2">
      <c r="A330" s="65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  <c r="AE330" s="149"/>
      <c r="AF330" s="149"/>
      <c r="AG330" s="149"/>
      <c r="AH330" s="149"/>
      <c r="AI330" s="149"/>
      <c r="AJ330" s="149"/>
      <c r="AK330" s="149"/>
      <c r="AL330" s="149"/>
      <c r="AM330" s="149"/>
      <c r="AN330" s="149"/>
      <c r="AO330" s="149"/>
      <c r="AP330" s="149"/>
      <c r="AQ330" s="149"/>
      <c r="AR330" s="149"/>
      <c r="AS330" s="149"/>
      <c r="AT330" s="149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9"/>
      <c r="BG330" s="149"/>
      <c r="BH330" s="149"/>
      <c r="BI330" s="149"/>
      <c r="BJ330" s="149"/>
      <c r="BK330" s="149"/>
    </row>
    <row r="331" spans="1:63" x14ac:dyDescent="0.2">
      <c r="A331" s="65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  <c r="AH331" s="149"/>
      <c r="AI331" s="149"/>
      <c r="AJ331" s="149"/>
      <c r="AK331" s="149"/>
      <c r="AL331" s="149"/>
      <c r="AM331" s="149"/>
      <c r="AN331" s="149"/>
      <c r="AO331" s="149"/>
      <c r="AP331" s="149"/>
      <c r="AQ331" s="149"/>
      <c r="AR331" s="149"/>
      <c r="AS331" s="149"/>
      <c r="AT331" s="149"/>
      <c r="AU331" s="149"/>
      <c r="AV331" s="149"/>
      <c r="AW331" s="149"/>
      <c r="AX331" s="149"/>
      <c r="AY331" s="149"/>
      <c r="AZ331" s="149"/>
      <c r="BA331" s="149"/>
      <c r="BB331" s="149"/>
      <c r="BC331" s="149"/>
      <c r="BD331" s="149"/>
      <c r="BE331" s="149"/>
      <c r="BF331" s="149"/>
      <c r="BG331" s="149"/>
      <c r="BH331" s="149"/>
      <c r="BI331" s="149"/>
      <c r="BJ331" s="149"/>
      <c r="BK331" s="149"/>
    </row>
    <row r="332" spans="1:63" x14ac:dyDescent="0.2">
      <c r="A332" s="65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  <c r="AH332" s="149"/>
      <c r="AI332" s="149"/>
      <c r="AJ332" s="149"/>
      <c r="AK332" s="149"/>
      <c r="AL332" s="149"/>
      <c r="AM332" s="149"/>
      <c r="AN332" s="149"/>
      <c r="AO332" s="149"/>
      <c r="AP332" s="149"/>
      <c r="AQ332" s="149"/>
      <c r="AR332" s="149"/>
      <c r="AS332" s="149"/>
      <c r="AT332" s="149"/>
      <c r="AU332" s="149"/>
      <c r="AV332" s="149"/>
      <c r="AW332" s="149"/>
      <c r="AX332" s="149"/>
      <c r="AY332" s="149"/>
      <c r="AZ332" s="149"/>
      <c r="BA332" s="149"/>
      <c r="BB332" s="149"/>
      <c r="BC332" s="149"/>
      <c r="BD332" s="149"/>
      <c r="BE332" s="149"/>
      <c r="BF332" s="149"/>
      <c r="BG332" s="149"/>
      <c r="BH332" s="149"/>
      <c r="BI332" s="149"/>
      <c r="BJ332" s="149"/>
      <c r="BK332" s="149"/>
    </row>
    <row r="333" spans="1:63" x14ac:dyDescent="0.2">
      <c r="A333" s="65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  <c r="AH333" s="149"/>
      <c r="AI333" s="149"/>
      <c r="AJ333" s="149"/>
      <c r="AK333" s="149"/>
      <c r="AL333" s="149"/>
      <c r="AM333" s="149"/>
      <c r="AN333" s="149"/>
      <c r="AO333" s="149"/>
      <c r="AP333" s="149"/>
      <c r="AQ333" s="149"/>
      <c r="AR333" s="149"/>
      <c r="AS333" s="149"/>
      <c r="AT333" s="149"/>
      <c r="AU333" s="149"/>
      <c r="AV333" s="149"/>
      <c r="AW333" s="149"/>
      <c r="AX333" s="149"/>
      <c r="AY333" s="149"/>
      <c r="AZ333" s="149"/>
      <c r="BA333" s="149"/>
      <c r="BB333" s="149"/>
      <c r="BC333" s="149"/>
      <c r="BD333" s="149"/>
      <c r="BE333" s="149"/>
      <c r="BF333" s="149"/>
      <c r="BG333" s="149"/>
      <c r="BH333" s="149"/>
      <c r="BI333" s="149"/>
      <c r="BJ333" s="149"/>
      <c r="BK333" s="149"/>
    </row>
    <row r="334" spans="1:63" x14ac:dyDescent="0.2">
      <c r="A334" s="65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  <c r="BI334" s="149"/>
      <c r="BJ334" s="149"/>
      <c r="BK334" s="149"/>
    </row>
    <row r="335" spans="1:63" x14ac:dyDescent="0.2">
      <c r="A335" s="65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49"/>
      <c r="AT335" s="149"/>
      <c r="AU335" s="149"/>
      <c r="AV335" s="149"/>
      <c r="AW335" s="149"/>
      <c r="AX335" s="149"/>
      <c r="AY335" s="149"/>
      <c r="AZ335" s="149"/>
      <c r="BA335" s="149"/>
      <c r="BB335" s="149"/>
      <c r="BC335" s="149"/>
      <c r="BD335" s="149"/>
      <c r="BE335" s="149"/>
      <c r="BF335" s="149"/>
      <c r="BG335" s="149"/>
      <c r="BH335" s="149"/>
      <c r="BI335" s="149"/>
      <c r="BJ335" s="149"/>
      <c r="BK335" s="149"/>
    </row>
    <row r="336" spans="1:63" x14ac:dyDescent="0.2">
      <c r="A336" s="65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  <c r="BI336" s="149"/>
      <c r="BJ336" s="149"/>
      <c r="BK336" s="149"/>
    </row>
    <row r="337" spans="1:63" x14ac:dyDescent="0.2">
      <c r="A337" s="65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9"/>
      <c r="AC337" s="149"/>
      <c r="AD337" s="149"/>
      <c r="AE337" s="149"/>
      <c r="AF337" s="149"/>
      <c r="AG337" s="149"/>
      <c r="AH337" s="149"/>
      <c r="AI337" s="149"/>
      <c r="AJ337" s="149"/>
      <c r="AK337" s="149"/>
      <c r="AL337" s="149"/>
      <c r="AM337" s="149"/>
      <c r="AN337" s="149"/>
      <c r="AO337" s="149"/>
      <c r="AP337" s="149"/>
      <c r="AQ337" s="149"/>
      <c r="AR337" s="149"/>
      <c r="AS337" s="149"/>
      <c r="AT337" s="149"/>
      <c r="AU337" s="149"/>
      <c r="AV337" s="149"/>
      <c r="AW337" s="149"/>
      <c r="AX337" s="149"/>
      <c r="AY337" s="149"/>
      <c r="AZ337" s="149"/>
      <c r="BA337" s="149"/>
      <c r="BB337" s="149"/>
      <c r="BC337" s="149"/>
      <c r="BD337" s="149"/>
      <c r="BE337" s="149"/>
      <c r="BF337" s="149"/>
      <c r="BG337" s="149"/>
      <c r="BH337" s="149"/>
      <c r="BI337" s="149"/>
      <c r="BJ337" s="149"/>
      <c r="BK337" s="149"/>
    </row>
    <row r="338" spans="1:63" x14ac:dyDescent="0.2">
      <c r="A338" s="65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9"/>
      <c r="AC338" s="149"/>
      <c r="AD338" s="149"/>
      <c r="AE338" s="149"/>
      <c r="AF338" s="149"/>
      <c r="AG338" s="149"/>
      <c r="AH338" s="149"/>
      <c r="AI338" s="149"/>
      <c r="AJ338" s="149"/>
      <c r="AK338" s="149"/>
      <c r="AL338" s="149"/>
      <c r="AM338" s="149"/>
      <c r="AN338" s="149"/>
      <c r="AO338" s="149"/>
      <c r="AP338" s="149"/>
      <c r="AQ338" s="149"/>
      <c r="AR338" s="149"/>
      <c r="AS338" s="149"/>
      <c r="AT338" s="149"/>
      <c r="AU338" s="149"/>
      <c r="AV338" s="149"/>
      <c r="AW338" s="149"/>
      <c r="AX338" s="149"/>
      <c r="AY338" s="149"/>
      <c r="AZ338" s="149"/>
      <c r="BA338" s="149"/>
      <c r="BB338" s="149"/>
      <c r="BC338" s="149"/>
      <c r="BD338" s="149"/>
      <c r="BE338" s="149"/>
      <c r="BF338" s="149"/>
      <c r="BG338" s="149"/>
      <c r="BH338" s="149"/>
      <c r="BI338" s="149"/>
      <c r="BJ338" s="149"/>
      <c r="BK338" s="149"/>
    </row>
    <row r="339" spans="1:63" x14ac:dyDescent="0.2">
      <c r="A339" s="65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9"/>
      <c r="AC339" s="149"/>
      <c r="AD339" s="149"/>
      <c r="AE339" s="149"/>
      <c r="AF339" s="149"/>
      <c r="AG339" s="149"/>
      <c r="AH339" s="149"/>
      <c r="AI339" s="149"/>
      <c r="AJ339" s="149"/>
      <c r="AK339" s="149"/>
      <c r="AL339" s="149"/>
      <c r="AM339" s="149"/>
      <c r="AN339" s="149"/>
      <c r="AO339" s="149"/>
      <c r="AP339" s="149"/>
      <c r="AQ339" s="149"/>
      <c r="AR339" s="149"/>
      <c r="AS339" s="149"/>
      <c r="AT339" s="149"/>
      <c r="AU339" s="149"/>
      <c r="AV339" s="149"/>
      <c r="AW339" s="149"/>
      <c r="AX339" s="149"/>
      <c r="AY339" s="149"/>
      <c r="AZ339" s="149"/>
      <c r="BA339" s="149"/>
      <c r="BB339" s="149"/>
      <c r="BC339" s="149"/>
      <c r="BD339" s="149"/>
      <c r="BE339" s="149"/>
      <c r="BF339" s="149"/>
      <c r="BG339" s="149"/>
      <c r="BH339" s="149"/>
      <c r="BI339" s="149"/>
      <c r="BJ339" s="149"/>
      <c r="BK339" s="149"/>
    </row>
    <row r="340" spans="1:63" x14ac:dyDescent="0.2">
      <c r="A340" s="65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9"/>
      <c r="AC340" s="149"/>
      <c r="AD340" s="149"/>
      <c r="AE340" s="149"/>
      <c r="AF340" s="149"/>
      <c r="AG340" s="149"/>
      <c r="AH340" s="149"/>
      <c r="AI340" s="149"/>
      <c r="AJ340" s="149"/>
      <c r="AK340" s="149"/>
      <c r="AL340" s="149"/>
      <c r="AM340" s="149"/>
      <c r="AN340" s="149"/>
      <c r="AO340" s="149"/>
      <c r="AP340" s="149"/>
      <c r="AQ340" s="149"/>
      <c r="AR340" s="149"/>
      <c r="AS340" s="149"/>
      <c r="AT340" s="149"/>
      <c r="AU340" s="149"/>
      <c r="AV340" s="149"/>
      <c r="AW340" s="149"/>
      <c r="AX340" s="149"/>
      <c r="AY340" s="149"/>
      <c r="AZ340" s="149"/>
      <c r="BA340" s="149"/>
      <c r="BB340" s="149"/>
      <c r="BC340" s="149"/>
      <c r="BD340" s="149"/>
      <c r="BE340" s="149"/>
      <c r="BF340" s="149"/>
      <c r="BG340" s="149"/>
      <c r="BH340" s="149"/>
      <c r="BI340" s="149"/>
      <c r="BJ340" s="149"/>
      <c r="BK340" s="149"/>
    </row>
    <row r="341" spans="1:63" x14ac:dyDescent="0.2">
      <c r="A341" s="65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9"/>
      <c r="AC341" s="149"/>
      <c r="AD341" s="149"/>
      <c r="AE341" s="149"/>
      <c r="AF341" s="149"/>
      <c r="AG341" s="149"/>
      <c r="AH341" s="149"/>
      <c r="AI341" s="149"/>
      <c r="AJ341" s="149"/>
      <c r="AK341" s="149"/>
      <c r="AL341" s="149"/>
      <c r="AM341" s="149"/>
      <c r="AN341" s="149"/>
      <c r="AO341" s="149"/>
      <c r="AP341" s="149"/>
      <c r="AQ341" s="149"/>
      <c r="AR341" s="149"/>
      <c r="AS341" s="149"/>
      <c r="AT341" s="149"/>
      <c r="AU341" s="149"/>
      <c r="AV341" s="149"/>
      <c r="AW341" s="149"/>
      <c r="AX341" s="149"/>
      <c r="AY341" s="149"/>
      <c r="AZ341" s="149"/>
      <c r="BA341" s="149"/>
      <c r="BB341" s="149"/>
      <c r="BC341" s="149"/>
      <c r="BD341" s="149"/>
      <c r="BE341" s="149"/>
      <c r="BF341" s="149"/>
      <c r="BG341" s="149"/>
      <c r="BH341" s="149"/>
      <c r="BI341" s="149"/>
      <c r="BJ341" s="149"/>
      <c r="BK341" s="149"/>
    </row>
    <row r="342" spans="1:63" x14ac:dyDescent="0.2">
      <c r="A342" s="65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9"/>
      <c r="AC342" s="149"/>
      <c r="AD342" s="149"/>
      <c r="AE342" s="149"/>
      <c r="AF342" s="149"/>
      <c r="AG342" s="149"/>
      <c r="AH342" s="149"/>
      <c r="AI342" s="149"/>
      <c r="AJ342" s="149"/>
      <c r="AK342" s="149"/>
      <c r="AL342" s="149"/>
      <c r="AM342" s="149"/>
      <c r="AN342" s="149"/>
      <c r="AO342" s="149"/>
      <c r="AP342" s="149"/>
      <c r="AQ342" s="149"/>
      <c r="AR342" s="149"/>
      <c r="AS342" s="149"/>
      <c r="AT342" s="149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49"/>
      <c r="BH342" s="149"/>
      <c r="BI342" s="149"/>
      <c r="BJ342" s="149"/>
      <c r="BK342" s="149"/>
    </row>
    <row r="343" spans="1:63" x14ac:dyDescent="0.2">
      <c r="A343" s="65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9"/>
      <c r="AC343" s="149"/>
      <c r="AD343" s="149"/>
      <c r="AE343" s="149"/>
      <c r="AF343" s="149"/>
      <c r="AG343" s="149"/>
      <c r="AH343" s="149"/>
      <c r="AI343" s="149"/>
      <c r="AJ343" s="149"/>
      <c r="AK343" s="149"/>
      <c r="AL343" s="149"/>
      <c r="AM343" s="149"/>
      <c r="AN343" s="149"/>
      <c r="AO343" s="149"/>
      <c r="AP343" s="149"/>
      <c r="AQ343" s="149"/>
      <c r="AR343" s="149"/>
      <c r="AS343" s="149"/>
      <c r="AT343" s="149"/>
      <c r="AU343" s="149"/>
      <c r="AV343" s="149"/>
      <c r="AW343" s="149"/>
      <c r="AX343" s="149"/>
      <c r="AY343" s="149"/>
      <c r="AZ343" s="149"/>
      <c r="BA343" s="149"/>
      <c r="BB343" s="149"/>
      <c r="BC343" s="149"/>
      <c r="BD343" s="149"/>
      <c r="BE343" s="149"/>
      <c r="BF343" s="149"/>
      <c r="BG343" s="149"/>
      <c r="BH343" s="149"/>
      <c r="BI343" s="149"/>
      <c r="BJ343" s="149"/>
      <c r="BK343" s="149"/>
    </row>
    <row r="344" spans="1:63" x14ac:dyDescent="0.2">
      <c r="A344" s="65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9"/>
      <c r="AC344" s="149"/>
      <c r="AD344" s="149"/>
      <c r="AE344" s="149"/>
      <c r="AF344" s="149"/>
      <c r="AG344" s="149"/>
      <c r="AH344" s="149"/>
      <c r="AI344" s="149"/>
      <c r="AJ344" s="149"/>
      <c r="AK344" s="149"/>
      <c r="AL344" s="149"/>
      <c r="AM344" s="149"/>
      <c r="AN344" s="149"/>
      <c r="AO344" s="149"/>
      <c r="AP344" s="149"/>
      <c r="AQ344" s="149"/>
      <c r="AR344" s="149"/>
      <c r="AS344" s="149"/>
      <c r="AT344" s="149"/>
      <c r="AU344" s="149"/>
      <c r="AV344" s="149"/>
      <c r="AW344" s="149"/>
      <c r="AX344" s="149"/>
      <c r="AY344" s="149"/>
      <c r="AZ344" s="149"/>
      <c r="BA344" s="149"/>
      <c r="BB344" s="149"/>
      <c r="BC344" s="149"/>
      <c r="BD344" s="149"/>
      <c r="BE344" s="149"/>
      <c r="BF344" s="149"/>
      <c r="BG344" s="149"/>
      <c r="BH344" s="149"/>
      <c r="BI344" s="149"/>
      <c r="BJ344" s="149"/>
      <c r="BK344" s="149"/>
    </row>
    <row r="345" spans="1:63" x14ac:dyDescent="0.2">
      <c r="A345" s="65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49"/>
      <c r="BH345" s="149"/>
      <c r="BI345" s="149"/>
      <c r="BJ345" s="149"/>
      <c r="BK345" s="149"/>
    </row>
    <row r="346" spans="1:63" x14ac:dyDescent="0.2">
      <c r="A346" s="65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  <c r="AF346" s="149"/>
      <c r="AG346" s="149"/>
      <c r="AH346" s="149"/>
      <c r="AI346" s="149"/>
      <c r="AJ346" s="149"/>
      <c r="AK346" s="149"/>
      <c r="AL346" s="149"/>
      <c r="AM346" s="149"/>
      <c r="AN346" s="149"/>
      <c r="AO346" s="149"/>
      <c r="AP346" s="149"/>
      <c r="AQ346" s="149"/>
      <c r="AR346" s="149"/>
      <c r="AS346" s="149"/>
      <c r="AT346" s="149"/>
      <c r="AU346" s="149"/>
      <c r="AV346" s="149"/>
      <c r="AW346" s="149"/>
      <c r="AX346" s="149"/>
      <c r="AY346" s="149"/>
      <c r="AZ346" s="149"/>
      <c r="BA346" s="149"/>
      <c r="BB346" s="149"/>
      <c r="BC346" s="149"/>
      <c r="BD346" s="149"/>
      <c r="BE346" s="149"/>
      <c r="BF346" s="149"/>
      <c r="BG346" s="149"/>
      <c r="BH346" s="149"/>
      <c r="BI346" s="149"/>
      <c r="BJ346" s="149"/>
      <c r="BK346" s="149"/>
    </row>
    <row r="347" spans="1:63" x14ac:dyDescent="0.2">
      <c r="A347" s="65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149"/>
      <c r="AO347" s="149"/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  <c r="BH347" s="149"/>
      <c r="BI347" s="149"/>
      <c r="BJ347" s="149"/>
      <c r="BK347" s="149"/>
    </row>
    <row r="348" spans="1:63" x14ac:dyDescent="0.2">
      <c r="A348" s="65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  <c r="AF348" s="149"/>
      <c r="AG348" s="149"/>
      <c r="AH348" s="149"/>
      <c r="AI348" s="149"/>
      <c r="AJ348" s="149"/>
      <c r="AK348" s="149"/>
      <c r="AL348" s="149"/>
      <c r="AM348" s="149"/>
      <c r="AN348" s="149"/>
      <c r="AO348" s="149"/>
      <c r="AP348" s="149"/>
      <c r="AQ348" s="149"/>
      <c r="AR348" s="149"/>
      <c r="AS348" s="149"/>
      <c r="AT348" s="149"/>
      <c r="AU348" s="149"/>
      <c r="AV348" s="149"/>
      <c r="AW348" s="149"/>
      <c r="AX348" s="149"/>
      <c r="AY348" s="149"/>
      <c r="AZ348" s="149"/>
      <c r="BA348" s="149"/>
      <c r="BB348" s="149"/>
      <c r="BC348" s="149"/>
      <c r="BD348" s="149"/>
      <c r="BE348" s="149"/>
      <c r="BF348" s="149"/>
      <c r="BG348" s="149"/>
      <c r="BH348" s="149"/>
      <c r="BI348" s="149"/>
      <c r="BJ348" s="149"/>
      <c r="BK348" s="149"/>
    </row>
    <row r="349" spans="1:63" x14ac:dyDescent="0.2">
      <c r="A349" s="65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  <c r="AF349" s="149"/>
      <c r="AG349" s="149"/>
      <c r="AH349" s="149"/>
      <c r="AI349" s="149"/>
      <c r="AJ349" s="149"/>
      <c r="AK349" s="149"/>
      <c r="AL349" s="149"/>
      <c r="AM349" s="149"/>
      <c r="AN349" s="149"/>
      <c r="AO349" s="149"/>
      <c r="AP349" s="149"/>
      <c r="AQ349" s="149"/>
      <c r="AR349" s="149"/>
      <c r="AS349" s="149"/>
      <c r="AT349" s="149"/>
      <c r="AU349" s="149"/>
      <c r="AV349" s="149"/>
      <c r="AW349" s="149"/>
      <c r="AX349" s="149"/>
      <c r="AY349" s="149"/>
      <c r="AZ349" s="149"/>
      <c r="BA349" s="149"/>
      <c r="BB349" s="149"/>
      <c r="BC349" s="149"/>
      <c r="BD349" s="149"/>
      <c r="BE349" s="149"/>
      <c r="BF349" s="149"/>
      <c r="BG349" s="149"/>
      <c r="BH349" s="149"/>
      <c r="BI349" s="149"/>
      <c r="BJ349" s="149"/>
      <c r="BK349" s="149"/>
    </row>
    <row r="350" spans="1:63" x14ac:dyDescent="0.2">
      <c r="A350" s="65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</row>
    <row r="351" spans="1:63" x14ac:dyDescent="0.2">
      <c r="A351" s="65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9"/>
      <c r="AC351" s="149"/>
      <c r="AD351" s="149"/>
      <c r="AE351" s="149"/>
      <c r="AF351" s="149"/>
      <c r="AG351" s="149"/>
      <c r="AH351" s="149"/>
      <c r="AI351" s="149"/>
      <c r="AJ351" s="149"/>
      <c r="AK351" s="149"/>
      <c r="AL351" s="149"/>
      <c r="AM351" s="149"/>
      <c r="AN351" s="149"/>
      <c r="AO351" s="149"/>
      <c r="AP351" s="149"/>
      <c r="AQ351" s="149"/>
      <c r="AR351" s="149"/>
      <c r="AS351" s="149"/>
      <c r="AT351" s="149"/>
      <c r="AU351" s="149"/>
      <c r="AV351" s="149"/>
      <c r="AW351" s="149"/>
      <c r="AX351" s="149"/>
      <c r="AY351" s="149"/>
      <c r="AZ351" s="149"/>
      <c r="BA351" s="149"/>
      <c r="BB351" s="149"/>
      <c r="BC351" s="149"/>
      <c r="BD351" s="149"/>
      <c r="BE351" s="149"/>
      <c r="BF351" s="149"/>
      <c r="BG351" s="149"/>
      <c r="BH351" s="149"/>
      <c r="BI351" s="149"/>
      <c r="BJ351" s="149"/>
      <c r="BK351" s="149"/>
    </row>
    <row r="352" spans="1:63" x14ac:dyDescent="0.2">
      <c r="A352" s="65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">
      <c r="A353" s="65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">
      <c r="A354" s="65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">
      <c r="A355" s="65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">
      <c r="A356" s="65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">
      <c r="A357" s="65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69" firstPageNumber="3" fitToHeight="0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'OPĆI DIO'!Print_Area</vt:lpstr>
      <vt:lpstr>'PLAN PRIHODA'!Print_Area</vt:lpstr>
      <vt:lpstr>'PLAN PRIHODA'!Print_Titles</vt:lpstr>
      <vt:lpstr>'PLAN RASHODA I IZDATAKA'!Print_Titles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F2A55</cp:lastModifiedBy>
  <cp:lastPrinted>2019-12-11T10:43:39Z</cp:lastPrinted>
  <dcterms:created xsi:type="dcterms:W3CDTF">2013-09-11T11:00:21Z</dcterms:created>
  <dcterms:modified xsi:type="dcterms:W3CDTF">2019-12-11T11:54:07Z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